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mc:AlternateContent xmlns:mc="http://schemas.openxmlformats.org/markup-compatibility/2006">
    <mc:Choice Requires="x15">
      <x15ac:absPath xmlns:x15ac="http://schemas.microsoft.com/office/spreadsheetml/2010/11/ac" url="https://sdcountycagov-my.sharepoint.com/personal/kristi_jones_sdcounty_ca_gov/Documents/Optum Web Management Lead Kristi/7.6.22 Updated MRR Tool 22-23/"/>
    </mc:Choice>
  </mc:AlternateContent>
  <xr:revisionPtr revIDLastSave="1" documentId="8_{84C0233F-37AF-45EC-80D4-8974442ED6A3}" xr6:coauthVersionLast="46" xr6:coauthVersionMax="47" xr10:uidLastSave="{A949D20D-F0E2-48E5-BCBE-5ECBEDA65391}"/>
  <workbookProtection workbookAlgorithmName="SHA-512" workbookHashValue="xkM+FyO9b66mzByxWSWgQnpSov3EAvSD0NnlWDS2n5qOhL5uTc3UUUPGhGcRUI0IBpu9bhknRAfkLxTLbIwXGQ==" workbookSaltValue="Lm1OUGYSFClcu6HNBL5XFQ==" workbookSpinCount="100000" lockStructure="1"/>
  <bookViews>
    <workbookView xWindow="-19310" yWindow="-110" windowWidth="19420" windowHeight="10420" tabRatio="860" activeTab="2" xr2:uid="{00000000-000D-0000-FFFF-FFFF00000000}"/>
  </bookViews>
  <sheets>
    <sheet name="Confirm Ltr " sheetId="42781" r:id="rId1"/>
    <sheet name="Results Ltr" sheetId="42751" r:id="rId2"/>
    <sheet name="Chart Summary" sheetId="38" r:id="rId3"/>
    <sheet name="1" sheetId="42713" r:id="rId4"/>
    <sheet name="2" sheetId="42752" r:id="rId5"/>
    <sheet name="3" sheetId="42753" r:id="rId6"/>
    <sheet name="4" sheetId="42754" r:id="rId7"/>
    <sheet name="5" sheetId="42755" r:id="rId8"/>
    <sheet name="6" sheetId="42756" r:id="rId9"/>
    <sheet name="7" sheetId="42757" r:id="rId10"/>
    <sheet name="8" sheetId="42758" r:id="rId11"/>
    <sheet name="9" sheetId="42759" r:id="rId12"/>
    <sheet name="10" sheetId="42760" r:id="rId13"/>
    <sheet name="11" sheetId="42770" r:id="rId14"/>
    <sheet name="12" sheetId="42769" r:id="rId15"/>
    <sheet name="13" sheetId="42768" r:id="rId16"/>
    <sheet name="14" sheetId="42767" r:id="rId17"/>
    <sheet name="15" sheetId="42766" r:id="rId18"/>
    <sheet name="16" sheetId="42765" r:id="rId19"/>
    <sheet name="17" sheetId="42764" r:id="rId20"/>
    <sheet name="18" sheetId="42763" r:id="rId21"/>
    <sheet name="19" sheetId="42762" r:id="rId22"/>
    <sheet name="20" sheetId="42761" r:id="rId23"/>
    <sheet name="21" sheetId="42772" r:id="rId24"/>
    <sheet name="22" sheetId="42773" r:id="rId25"/>
    <sheet name="Data" sheetId="42661" state="hidden" r:id="rId26"/>
    <sheet name="MRR Summary " sheetId="27" r:id="rId27"/>
    <sheet name="Disallowed Claims Summary" sheetId="42774" r:id="rId28"/>
    <sheet name="Corrected Claims Summary" sheetId="42778" r:id="rId29"/>
    <sheet name="QIP Progress Report" sheetId="42775" state="hidden" r:id="rId30"/>
    <sheet name="Pharmaceutical Review" sheetId="42780" r:id="rId31"/>
    <sheet name="Chart Data" sheetId="42777" state="hidden" r:id="rId32"/>
    <sheet name="Sheet2" sheetId="42776" state="hidden" r:id="rId33"/>
  </sheets>
  <definedNames>
    <definedName name="_xlnm._FilterDatabase" localSheetId="25" hidden="1">Data!#REF!</definedName>
    <definedName name="OLE_LINK1" localSheetId="0">'Confirm Ltr '!$A$1</definedName>
    <definedName name="OLE_LINK1" localSheetId="1">'Results Ltr'!$A$1</definedName>
    <definedName name="_xlnm.Print_Area" localSheetId="3">'1'!$A$1:$P$83</definedName>
    <definedName name="_xlnm.Print_Area" localSheetId="12">'10'!$A$1:$P$83</definedName>
    <definedName name="_xlnm.Print_Area" localSheetId="13">'11'!$A$1:$P$83</definedName>
    <definedName name="_xlnm.Print_Area" localSheetId="14">'12'!$A$1:$P$83</definedName>
    <definedName name="_xlnm.Print_Area" localSheetId="15">'13'!$A$1:$P$83</definedName>
    <definedName name="_xlnm.Print_Area" localSheetId="16">'14'!$A$1:$P$83</definedName>
    <definedName name="_xlnm.Print_Area" localSheetId="17">'15'!$A$1:$P$83</definedName>
    <definedName name="_xlnm.Print_Area" localSheetId="18">'16'!$A$1:$P$83</definedName>
    <definedName name="_xlnm.Print_Area" localSheetId="19">'17'!$A$1:$P$83</definedName>
    <definedName name="_xlnm.Print_Area" localSheetId="20">'18'!$A$1:$P$83</definedName>
    <definedName name="_xlnm.Print_Area" localSheetId="21">'19'!$A$1:$P$83</definedName>
    <definedName name="_xlnm.Print_Area" localSheetId="4">'2'!$A$1:$P$83</definedName>
    <definedName name="_xlnm.Print_Area" localSheetId="22">'20'!$A$1:$P$83</definedName>
    <definedName name="_xlnm.Print_Area" localSheetId="23">'21'!$A$1:$P$83</definedName>
    <definedName name="_xlnm.Print_Area" localSheetId="24">'22'!$A$1:$P$83</definedName>
    <definedName name="_xlnm.Print_Area" localSheetId="5">'3'!$A$1:$P$83</definedName>
    <definedName name="_xlnm.Print_Area" localSheetId="6">'4'!$A$1:$P$83</definedName>
    <definedName name="_xlnm.Print_Area" localSheetId="7">'5'!$A$1:$P$83</definedName>
    <definedName name="_xlnm.Print_Area" localSheetId="8">'6'!$A$1:$P$83</definedName>
    <definedName name="_xlnm.Print_Area" localSheetId="9">'7'!$A$1:$P$83</definedName>
    <definedName name="_xlnm.Print_Area" localSheetId="10">'8'!$A$1:$P$83</definedName>
    <definedName name="_xlnm.Print_Area" localSheetId="11">'9'!$A$1:$P$83</definedName>
    <definedName name="_xlnm.Print_Area" localSheetId="2">'Chart Summary'!$A$1:$T$48</definedName>
    <definedName name="_xlnm.Print_Area" localSheetId="0">'Confirm Ltr '!$A$1:$A$15</definedName>
    <definedName name="_xlnm.Print_Area" localSheetId="28">'Corrected Claims Summary'!$A$1:$U$30</definedName>
    <definedName name="_xlnm.Print_Area" localSheetId="25">Data!$A$1:$AV$3</definedName>
    <definedName name="_xlnm.Print_Area" localSheetId="27">'Disallowed Claims Summary'!$A$1:$U$32</definedName>
    <definedName name="_xlnm.Print_Area" localSheetId="26">'MRR Summary '!$A$1:$C$75</definedName>
    <definedName name="_xlnm.Print_Area" localSheetId="29">'QIP Progress Report'!$A$1:$H$16</definedName>
    <definedName name="_xlnm.Print_Area" localSheetId="1">'Results Ltr'!$A$1:$A$47</definedName>
    <definedName name="_xlnm.Print_Titles" localSheetId="3">'1'!$1:$5</definedName>
    <definedName name="_xlnm.Print_Titles" localSheetId="12">'10'!$1:$5</definedName>
    <definedName name="_xlnm.Print_Titles" localSheetId="13">'11'!$1:$7</definedName>
    <definedName name="_xlnm.Print_Titles" localSheetId="14">'12'!$1:$7</definedName>
    <definedName name="_xlnm.Print_Titles" localSheetId="15">'13'!$1:$7</definedName>
    <definedName name="_xlnm.Print_Titles" localSheetId="16">'14'!$1:$7</definedName>
    <definedName name="_xlnm.Print_Titles" localSheetId="17">'15'!$1:$7</definedName>
    <definedName name="_xlnm.Print_Titles" localSheetId="18">'16'!$1:$7</definedName>
    <definedName name="_xlnm.Print_Titles" localSheetId="19">'17'!$1:$7</definedName>
    <definedName name="_xlnm.Print_Titles" localSheetId="20">'18'!$1:$7</definedName>
    <definedName name="_xlnm.Print_Titles" localSheetId="21">'19'!$1:$7</definedName>
    <definedName name="_xlnm.Print_Titles" localSheetId="4">'2'!$1:$7</definedName>
    <definedName name="_xlnm.Print_Titles" localSheetId="22">'20'!$1:$7</definedName>
    <definedName name="_xlnm.Print_Titles" localSheetId="23">'21'!$1:$7</definedName>
    <definedName name="_xlnm.Print_Titles" localSheetId="24">'22'!$1:$7</definedName>
    <definedName name="_xlnm.Print_Titles" localSheetId="5">'3'!$1:$7</definedName>
    <definedName name="_xlnm.Print_Titles" localSheetId="6">'4'!$1:$7</definedName>
    <definedName name="_xlnm.Print_Titles" localSheetId="7">'5'!$1:$7</definedName>
    <definedName name="_xlnm.Print_Titles" localSheetId="8">'6'!$1:$7</definedName>
    <definedName name="_xlnm.Print_Titles" localSheetId="9">'7'!$1:$7</definedName>
    <definedName name="_xlnm.Print_Titles" localSheetId="10">'8'!$1:$7</definedName>
    <definedName name="_xlnm.Print_Titles" localSheetId="11">'9'!$1:$7</definedName>
    <definedName name="_xlnm.Print_Titles" localSheetId="25">Data!$1:$1</definedName>
    <definedName name="_xlnm.Print_Titles" localSheetId="26">'MRR Summary '!$29:$29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40" i="38" l="1"/>
  <c r="AO1" i="42661"/>
  <c r="U6" i="42774" l="1"/>
  <c r="S6" i="42774"/>
  <c r="O6" i="42774"/>
  <c r="R83" i="42753" a="1"/>
  <c r="R83" i="42753" s="1"/>
  <c r="P79" i="42753"/>
  <c r="O79" i="42753"/>
  <c r="N79" i="42753"/>
  <c r="AW19" i="38" s="1"/>
  <c r="R78" i="42753" a="1"/>
  <c r="R78" i="42753" s="1"/>
  <c r="Q78" i="42753"/>
  <c r="R77" i="42753" a="1"/>
  <c r="R77" i="42753" s="1"/>
  <c r="Q77" i="42753"/>
  <c r="R76" i="42753" a="1"/>
  <c r="R76" i="42753" s="1"/>
  <c r="AT6" i="42661" s="1"/>
  <c r="Q76" i="42753"/>
  <c r="P70" i="42753"/>
  <c r="AU19" i="38" s="1"/>
  <c r="O70" i="42753"/>
  <c r="AT19" i="38" s="1"/>
  <c r="N70" i="42753"/>
  <c r="R69" i="42753" a="1"/>
  <c r="R69" i="42753" s="1"/>
  <c r="Q69" i="42753"/>
  <c r="R68" i="42753" a="1"/>
  <c r="R68" i="42753" s="1"/>
  <c r="AR6" i="42661" s="1"/>
  <c r="Q68" i="42753"/>
  <c r="P62" i="42753"/>
  <c r="O62" i="42753"/>
  <c r="AP19" i="38" s="1"/>
  <c r="N62" i="42753"/>
  <c r="R61" i="42753" a="1"/>
  <c r="R61" i="42753" s="1"/>
  <c r="Q61" i="42753"/>
  <c r="R60" i="42753" a="1"/>
  <c r="R60" i="42753" s="1"/>
  <c r="Q60" i="42753"/>
  <c r="R59" i="42753" a="1"/>
  <c r="R59" i="42753" s="1"/>
  <c r="AO6" i="42661" s="1"/>
  <c r="Q59" i="42753"/>
  <c r="R58" i="42753" a="1"/>
  <c r="R58" i="42753" s="1"/>
  <c r="Q58" i="42753"/>
  <c r="R57" i="42753" a="1"/>
  <c r="R57" i="42753" s="1"/>
  <c r="Q57" i="42753"/>
  <c r="R56" i="42753" a="1"/>
  <c r="R56" i="42753" s="1"/>
  <c r="Q56" i="42753"/>
  <c r="R55" i="42753" a="1"/>
  <c r="R55" i="42753" s="1"/>
  <c r="Q55" i="42753"/>
  <c r="R54" i="42753" a="1"/>
  <c r="R54" i="42753" s="1"/>
  <c r="Q54" i="42753"/>
  <c r="P48" i="42753"/>
  <c r="O48" i="42753"/>
  <c r="AL19" i="38" s="1"/>
  <c r="N48" i="42753"/>
  <c r="R47" i="42753" a="1"/>
  <c r="R47" i="42753" s="1"/>
  <c r="AI6" i="42661" s="1"/>
  <c r="Q47" i="42753"/>
  <c r="R46" i="42753" a="1"/>
  <c r="R46" i="42753" s="1"/>
  <c r="AH6" i="42661" s="1"/>
  <c r="Q46" i="42753"/>
  <c r="R45" i="42753" a="1"/>
  <c r="R45" i="42753" s="1"/>
  <c r="Q45" i="42753"/>
  <c r="R44" i="42753" a="1"/>
  <c r="R44" i="42753" s="1"/>
  <c r="Q44" i="42753"/>
  <c r="R43" i="42753" a="1"/>
  <c r="R43" i="42753" s="1"/>
  <c r="Q43" i="42753"/>
  <c r="R42" i="42753" a="1"/>
  <c r="R42" i="42753" s="1"/>
  <c r="Q42" i="42753"/>
  <c r="R41" i="42753" a="1"/>
  <c r="R41" i="42753" s="1"/>
  <c r="Q41" i="42753"/>
  <c r="R40" i="42753" a="1"/>
  <c r="R40" i="42753" s="1"/>
  <c r="Q40" i="42753"/>
  <c r="P34" i="42753"/>
  <c r="L34" i="42753" s="1"/>
  <c r="O34" i="42753"/>
  <c r="O36" i="42753" s="1"/>
  <c r="N34" i="42753"/>
  <c r="R33" i="42753" a="1"/>
  <c r="R33" i="42753" s="1"/>
  <c r="Q33" i="42753"/>
  <c r="R32" i="42753" a="1"/>
  <c r="R32" i="42753" s="1"/>
  <c r="Q32" i="42753"/>
  <c r="R31" i="42753" a="1"/>
  <c r="R31" i="42753" s="1"/>
  <c r="Q31" i="42753"/>
  <c r="R30" i="42753" a="1"/>
  <c r="R30" i="42753" s="1"/>
  <c r="Q30" i="42753"/>
  <c r="R29" i="42753" a="1"/>
  <c r="R29" i="42753" s="1"/>
  <c r="Q29" i="42753"/>
  <c r="R28" i="42753" a="1"/>
  <c r="R28" i="42753" s="1"/>
  <c r="Q28" i="42753"/>
  <c r="R27" i="42753" a="1"/>
  <c r="R27" i="42753" s="1"/>
  <c r="Q27" i="42753"/>
  <c r="R26" i="42753" a="1"/>
  <c r="R26" i="42753" s="1"/>
  <c r="Q26" i="42753"/>
  <c r="P20" i="42753"/>
  <c r="P22" i="42753" s="1"/>
  <c r="O20" i="42753"/>
  <c r="O22" i="42753" s="1"/>
  <c r="N20" i="42753"/>
  <c r="R19" i="42753" a="1"/>
  <c r="R19" i="42753" s="1"/>
  <c r="Q19" i="42753"/>
  <c r="R18" i="42753" a="1"/>
  <c r="R18" i="42753" s="1"/>
  <c r="Q18" i="42753"/>
  <c r="R17" i="42753" a="1"/>
  <c r="R17" i="42753" s="1"/>
  <c r="Q17" i="42753"/>
  <c r="R16" i="42753" a="1"/>
  <c r="R16" i="42753" s="1"/>
  <c r="Q16" i="42753"/>
  <c r="R15" i="42753" a="1"/>
  <c r="R15" i="42753" s="1"/>
  <c r="Q15" i="42753"/>
  <c r="R14" i="42753" a="1"/>
  <c r="R14" i="42753" s="1"/>
  <c r="Q14" i="42753"/>
  <c r="R13" i="42753" a="1"/>
  <c r="R13" i="42753" s="1"/>
  <c r="Q13" i="42753"/>
  <c r="R12" i="42753" a="1"/>
  <c r="R12" i="42753" s="1"/>
  <c r="Q12" i="42753"/>
  <c r="R11" i="42753" a="1"/>
  <c r="R11" i="42753" s="1"/>
  <c r="Q11" i="42753"/>
  <c r="R10" i="42753" a="1"/>
  <c r="R10" i="42753" s="1"/>
  <c r="Q10" i="42753"/>
  <c r="R9" i="42753" a="1"/>
  <c r="R9" i="42753" s="1"/>
  <c r="Q9" i="42753"/>
  <c r="O4" i="42753"/>
  <c r="L4" i="42753"/>
  <c r="I4" i="42753"/>
  <c r="B4" i="42753"/>
  <c r="L2" i="42753"/>
  <c r="G2" i="42753"/>
  <c r="D2" i="42753"/>
  <c r="R83" i="42754" a="1"/>
  <c r="R83" i="42754" s="1"/>
  <c r="P79" i="42754"/>
  <c r="O79" i="42754"/>
  <c r="N79" i="42754"/>
  <c r="AW20" i="38" s="1"/>
  <c r="R78" i="42754" a="1"/>
  <c r="R78" i="42754" s="1"/>
  <c r="Q78" i="42754"/>
  <c r="R77" i="42754" a="1"/>
  <c r="R77" i="42754" s="1"/>
  <c r="Q77" i="42754"/>
  <c r="R76" i="42754" a="1"/>
  <c r="R76" i="42754" s="1"/>
  <c r="AT7" i="42661" s="1"/>
  <c r="Q76" i="42754"/>
  <c r="P70" i="42754"/>
  <c r="O70" i="42754"/>
  <c r="N70" i="42754"/>
  <c r="R69" i="42754" a="1"/>
  <c r="R69" i="42754" s="1"/>
  <c r="Q69" i="42754"/>
  <c r="R68" i="42754" a="1"/>
  <c r="R68" i="42754" s="1"/>
  <c r="AR7" i="42661" s="1"/>
  <c r="Q68" i="42754"/>
  <c r="P62" i="42754"/>
  <c r="O62" i="42754"/>
  <c r="AP20" i="38" s="1"/>
  <c r="N62" i="42754"/>
  <c r="R61" i="42754" a="1"/>
  <c r="R61" i="42754" s="1"/>
  <c r="Q61" i="42754"/>
  <c r="R60" i="42754" a="1"/>
  <c r="R60" i="42754" s="1"/>
  <c r="Q60" i="42754"/>
  <c r="R59" i="42754" a="1"/>
  <c r="R59" i="42754" s="1"/>
  <c r="AO7" i="42661" s="1"/>
  <c r="Q59" i="42754"/>
  <c r="R58" i="42754" a="1"/>
  <c r="R58" i="42754" s="1"/>
  <c r="Q58" i="42754"/>
  <c r="R57" i="42754" a="1"/>
  <c r="R57" i="42754" s="1"/>
  <c r="Q57" i="42754"/>
  <c r="R56" i="42754" a="1"/>
  <c r="R56" i="42754" s="1"/>
  <c r="Q56" i="42754"/>
  <c r="R55" i="42754" a="1"/>
  <c r="R55" i="42754" s="1"/>
  <c r="Q55" i="42754"/>
  <c r="R54" i="42754" a="1"/>
  <c r="R54" i="42754" s="1"/>
  <c r="Q54" i="42754"/>
  <c r="P48" i="42754"/>
  <c r="O48" i="42754"/>
  <c r="N48" i="42754"/>
  <c r="R47" i="42754" a="1"/>
  <c r="R47" i="42754" s="1"/>
  <c r="AI7" i="42661" s="1"/>
  <c r="Q47" i="42754"/>
  <c r="R46" i="42754" a="1"/>
  <c r="R46" i="42754" s="1"/>
  <c r="AH7" i="42661" s="1"/>
  <c r="Q46" i="42754"/>
  <c r="R45" i="42754" a="1"/>
  <c r="R45" i="42754" s="1"/>
  <c r="Q45" i="42754"/>
  <c r="R44" i="42754" a="1"/>
  <c r="R44" i="42754" s="1"/>
  <c r="Q44" i="42754"/>
  <c r="R43" i="42754" a="1"/>
  <c r="R43" i="42754" s="1"/>
  <c r="Q43" i="42754"/>
  <c r="R42" i="42754" a="1"/>
  <c r="R42" i="42754" s="1"/>
  <c r="Q42" i="42754"/>
  <c r="R41" i="42754" a="1"/>
  <c r="R41" i="42754" s="1"/>
  <c r="Q41" i="42754"/>
  <c r="R40" i="42754" a="1"/>
  <c r="R40" i="42754" s="1"/>
  <c r="Q40" i="42754"/>
  <c r="P34" i="42754"/>
  <c r="P36" i="42754" s="1"/>
  <c r="O34" i="42754"/>
  <c r="O36" i="42754" s="1"/>
  <c r="N34" i="42754"/>
  <c r="R33" i="42754" a="1"/>
  <c r="R33" i="42754" s="1"/>
  <c r="Q33" i="42754"/>
  <c r="R32" i="42754" a="1"/>
  <c r="R32" i="42754" s="1"/>
  <c r="Q32" i="42754"/>
  <c r="R31" i="42754" a="1"/>
  <c r="R31" i="42754" s="1"/>
  <c r="Q31" i="42754"/>
  <c r="R30" i="42754" a="1"/>
  <c r="R30" i="42754" s="1"/>
  <c r="Q30" i="42754"/>
  <c r="R29" i="42754" a="1"/>
  <c r="R29" i="42754" s="1"/>
  <c r="Q29" i="42754"/>
  <c r="R28" i="42754" a="1"/>
  <c r="R28" i="42754" s="1"/>
  <c r="Q28" i="42754"/>
  <c r="R27" i="42754" a="1"/>
  <c r="R27" i="42754" s="1"/>
  <c r="Q27" i="42754"/>
  <c r="R26" i="42754" a="1"/>
  <c r="R26" i="42754" s="1"/>
  <c r="Q26" i="42754"/>
  <c r="P20" i="42754"/>
  <c r="L20" i="42754" s="1"/>
  <c r="O20" i="42754"/>
  <c r="O22" i="42754" s="1"/>
  <c r="N20" i="42754"/>
  <c r="R19" i="42754" a="1"/>
  <c r="R19" i="42754" s="1"/>
  <c r="Q19" i="42754"/>
  <c r="R18" i="42754" a="1"/>
  <c r="R18" i="42754" s="1"/>
  <c r="Q18" i="42754"/>
  <c r="R17" i="42754" a="1"/>
  <c r="R17" i="42754" s="1"/>
  <c r="Q17" i="42754"/>
  <c r="R16" i="42754" a="1"/>
  <c r="R16" i="42754" s="1"/>
  <c r="Q16" i="42754"/>
  <c r="R15" i="42754" a="1"/>
  <c r="R15" i="42754" s="1"/>
  <c r="Q15" i="42754"/>
  <c r="R14" i="42754" a="1"/>
  <c r="R14" i="42754" s="1"/>
  <c r="Q14" i="42754"/>
  <c r="R13" i="42754" a="1"/>
  <c r="R13" i="42754" s="1"/>
  <c r="Q13" i="42754"/>
  <c r="R12" i="42754" a="1"/>
  <c r="R12" i="42754" s="1"/>
  <c r="Q12" i="42754"/>
  <c r="R11" i="42754" a="1"/>
  <c r="R11" i="42754" s="1"/>
  <c r="Q11" i="42754"/>
  <c r="R10" i="42754" a="1"/>
  <c r="R10" i="42754" s="1"/>
  <c r="Q10" i="42754"/>
  <c r="R9" i="42754" a="1"/>
  <c r="R9" i="42754" s="1"/>
  <c r="Q9" i="42754"/>
  <c r="O4" i="42754"/>
  <c r="L4" i="42754"/>
  <c r="I4" i="42754"/>
  <c r="B4" i="42754"/>
  <c r="L2" i="42754"/>
  <c r="G2" i="42754"/>
  <c r="D2" i="42754"/>
  <c r="R83" i="42755" a="1"/>
  <c r="R83" i="42755" s="1"/>
  <c r="P79" i="42755"/>
  <c r="O79" i="42755"/>
  <c r="N79" i="42755"/>
  <c r="AW21" i="38" s="1"/>
  <c r="L79" i="42755"/>
  <c r="R78" i="42755" a="1"/>
  <c r="R78" i="42755" s="1"/>
  <c r="Q78" i="42755"/>
  <c r="R77" i="42755" a="1"/>
  <c r="R77" i="42755" s="1"/>
  <c r="Q77" i="42755"/>
  <c r="R76" i="42755" a="1"/>
  <c r="R76" i="42755" s="1"/>
  <c r="AT8" i="42661" s="1"/>
  <c r="Q76" i="42755"/>
  <c r="P70" i="42755"/>
  <c r="O70" i="42755"/>
  <c r="AT21" i="38" s="1"/>
  <c r="N70" i="42755"/>
  <c r="AS21" i="38" s="1"/>
  <c r="R69" i="42755" a="1"/>
  <c r="R69" i="42755" s="1"/>
  <c r="Q69" i="42755"/>
  <c r="R68" i="42755" a="1"/>
  <c r="R68" i="42755" s="1"/>
  <c r="AR8" i="42661" s="1"/>
  <c r="Q68" i="42755"/>
  <c r="P62" i="42755"/>
  <c r="AQ21" i="38" s="1"/>
  <c r="O62" i="42755"/>
  <c r="N62" i="42755"/>
  <c r="R61" i="42755"/>
  <c r="R61" i="42755" a="1"/>
  <c r="Q61" i="42755"/>
  <c r="R60" i="42755" a="1"/>
  <c r="R60" i="42755" s="1"/>
  <c r="Q60" i="42755"/>
  <c r="R59" i="42755" a="1"/>
  <c r="R59" i="42755" s="1"/>
  <c r="AO8" i="42661" s="1"/>
  <c r="Q59" i="42755"/>
  <c r="R58" i="42755" a="1"/>
  <c r="R58" i="42755" s="1"/>
  <c r="Q58" i="42755"/>
  <c r="R57" i="42755" a="1"/>
  <c r="R57" i="42755" s="1"/>
  <c r="Q57" i="42755"/>
  <c r="R56" i="42755" a="1"/>
  <c r="R56" i="42755" s="1"/>
  <c r="Q56" i="42755"/>
  <c r="R55" i="42755" a="1"/>
  <c r="R55" i="42755" s="1"/>
  <c r="Q55" i="42755"/>
  <c r="R54" i="42755" a="1"/>
  <c r="R54" i="42755" s="1"/>
  <c r="Q54" i="42755"/>
  <c r="P48" i="42755"/>
  <c r="O48" i="42755"/>
  <c r="N48" i="42755"/>
  <c r="AK21" i="38" s="1"/>
  <c r="R47" i="42755" a="1"/>
  <c r="R47" i="42755" s="1"/>
  <c r="AI8" i="42661" s="1"/>
  <c r="Q47" i="42755"/>
  <c r="R46" i="42755" a="1"/>
  <c r="R46" i="42755" s="1"/>
  <c r="AH8" i="42661" s="1"/>
  <c r="Q46" i="42755"/>
  <c r="R45" i="42755" a="1"/>
  <c r="R45" i="42755" s="1"/>
  <c r="Q45" i="42755"/>
  <c r="R44" i="42755" a="1"/>
  <c r="R44" i="42755" s="1"/>
  <c r="Q44" i="42755"/>
  <c r="R43" i="42755" a="1"/>
  <c r="R43" i="42755" s="1"/>
  <c r="Q43" i="42755"/>
  <c r="R42" i="42755" a="1"/>
  <c r="R42" i="42755" s="1"/>
  <c r="Q42" i="42755"/>
  <c r="R41" i="42755" a="1"/>
  <c r="R41" i="42755" s="1"/>
  <c r="Q41" i="42755"/>
  <c r="R40" i="42755" a="1"/>
  <c r="R40" i="42755" s="1"/>
  <c r="Q40" i="42755"/>
  <c r="P34" i="42755"/>
  <c r="L34" i="42755" s="1"/>
  <c r="O34" i="42755"/>
  <c r="O36" i="42755" s="1"/>
  <c r="N34" i="42755"/>
  <c r="R33" i="42755" a="1"/>
  <c r="R33" i="42755" s="1"/>
  <c r="Q33" i="42755"/>
  <c r="R32" i="42755" a="1"/>
  <c r="R32" i="42755" s="1"/>
  <c r="Q32" i="42755"/>
  <c r="R31" i="42755" a="1"/>
  <c r="R31" i="42755" s="1"/>
  <c r="Q31" i="42755"/>
  <c r="R30" i="42755" a="1"/>
  <c r="R30" i="42755" s="1"/>
  <c r="Q30" i="42755"/>
  <c r="R29" i="42755" a="1"/>
  <c r="R29" i="42755" s="1"/>
  <c r="Q29" i="42755"/>
  <c r="R28" i="42755" a="1"/>
  <c r="R28" i="42755" s="1"/>
  <c r="Q28" i="42755"/>
  <c r="R27" i="42755" a="1"/>
  <c r="R27" i="42755" s="1"/>
  <c r="Q27" i="42755"/>
  <c r="R26" i="42755" a="1"/>
  <c r="R26" i="42755" s="1"/>
  <c r="Q26" i="42755"/>
  <c r="P20" i="42755"/>
  <c r="P22" i="42755" s="1"/>
  <c r="O20" i="42755"/>
  <c r="O22" i="42755" s="1"/>
  <c r="N20" i="42755"/>
  <c r="M20" i="42755" s="1"/>
  <c r="R19" i="42755" a="1"/>
  <c r="R19" i="42755" s="1"/>
  <c r="Q19" i="42755"/>
  <c r="R18" i="42755" a="1"/>
  <c r="R18" i="42755" s="1"/>
  <c r="Q18" i="42755"/>
  <c r="R17" i="42755" a="1"/>
  <c r="R17" i="42755" s="1"/>
  <c r="Q17" i="42755"/>
  <c r="R16" i="42755" a="1"/>
  <c r="R16" i="42755" s="1"/>
  <c r="Q16" i="42755"/>
  <c r="R15" i="42755" a="1"/>
  <c r="R15" i="42755" s="1"/>
  <c r="Q15" i="42755"/>
  <c r="R14" i="42755" a="1"/>
  <c r="R14" i="42755" s="1"/>
  <c r="Q14" i="42755"/>
  <c r="R13" i="42755" a="1"/>
  <c r="R13" i="42755" s="1"/>
  <c r="Q13" i="42755"/>
  <c r="R12" i="42755" a="1"/>
  <c r="R12" i="42755" s="1"/>
  <c r="Q12" i="42755"/>
  <c r="R11" i="42755" a="1"/>
  <c r="R11" i="42755" s="1"/>
  <c r="Q11" i="42755"/>
  <c r="R10" i="42755" a="1"/>
  <c r="R10" i="42755" s="1"/>
  <c r="Q10" i="42755"/>
  <c r="R9" i="42755" a="1"/>
  <c r="R9" i="42755" s="1"/>
  <c r="Q9" i="42755"/>
  <c r="O4" i="42755"/>
  <c r="L4" i="42755"/>
  <c r="I4" i="42755"/>
  <c r="B4" i="42755"/>
  <c r="L2" i="42755"/>
  <c r="G2" i="42755"/>
  <c r="D2" i="42755"/>
  <c r="R83" i="42756" a="1"/>
  <c r="R83" i="42756" s="1"/>
  <c r="P79" i="42756"/>
  <c r="AY22" i="38" s="1"/>
  <c r="O79" i="42756"/>
  <c r="N79" i="42756"/>
  <c r="AW22" i="38" s="1"/>
  <c r="R78" i="42756" a="1"/>
  <c r="R78" i="42756" s="1"/>
  <c r="Q78" i="42756"/>
  <c r="R77" i="42756" a="1"/>
  <c r="R77" i="42756" s="1"/>
  <c r="Q77" i="42756"/>
  <c r="R76" i="42756" a="1"/>
  <c r="R76" i="42756" s="1"/>
  <c r="AT9" i="42661" s="1"/>
  <c r="Q76" i="42756"/>
  <c r="P70" i="42756"/>
  <c r="O70" i="42756"/>
  <c r="N70" i="42756"/>
  <c r="AS22" i="38" s="1"/>
  <c r="R69" i="42756" a="1"/>
  <c r="R69" i="42756" s="1"/>
  <c r="Q69" i="42756"/>
  <c r="R68" i="42756" a="1"/>
  <c r="R68" i="42756" s="1"/>
  <c r="AR9" i="42661" s="1"/>
  <c r="Q68" i="42756"/>
  <c r="P62" i="42756"/>
  <c r="O62" i="42756"/>
  <c r="AP22" i="38" s="1"/>
  <c r="N62" i="42756"/>
  <c r="R61" i="42756" a="1"/>
  <c r="R61" i="42756" s="1"/>
  <c r="Q61" i="42756"/>
  <c r="R60" i="42756" a="1"/>
  <c r="R60" i="42756" s="1"/>
  <c r="Q60" i="42756"/>
  <c r="R59" i="42756" a="1"/>
  <c r="R59" i="42756" s="1"/>
  <c r="AO9" i="42661" s="1"/>
  <c r="Q59" i="42756"/>
  <c r="R58" i="42756" a="1"/>
  <c r="R58" i="42756" s="1"/>
  <c r="Q58" i="42756"/>
  <c r="R57" i="42756" a="1"/>
  <c r="R57" i="42756" s="1"/>
  <c r="Q57" i="42756"/>
  <c r="R56" i="42756" a="1"/>
  <c r="R56" i="42756" s="1"/>
  <c r="Q56" i="42756"/>
  <c r="R55" i="42756" a="1"/>
  <c r="R55" i="42756" s="1"/>
  <c r="Q55" i="42756"/>
  <c r="R54" i="42756" a="1"/>
  <c r="R54" i="42756" s="1"/>
  <c r="Q54" i="42756"/>
  <c r="P48" i="42756"/>
  <c r="O48" i="42756"/>
  <c r="N48" i="42756"/>
  <c r="AK22" i="38" s="1"/>
  <c r="R47" i="42756" a="1"/>
  <c r="R47" i="42756" s="1"/>
  <c r="AI9" i="42661" s="1"/>
  <c r="Q47" i="42756"/>
  <c r="R46" i="42756" a="1"/>
  <c r="R46" i="42756" s="1"/>
  <c r="AH9" i="42661" s="1"/>
  <c r="Q46" i="42756"/>
  <c r="R45" i="42756" a="1"/>
  <c r="R45" i="42756" s="1"/>
  <c r="Q45" i="42756"/>
  <c r="R44" i="42756" a="1"/>
  <c r="R44" i="42756" s="1"/>
  <c r="Q44" i="42756"/>
  <c r="R43" i="42756" a="1"/>
  <c r="R43" i="42756" s="1"/>
  <c r="Q43" i="42756"/>
  <c r="R42" i="42756" a="1"/>
  <c r="R42" i="42756" s="1"/>
  <c r="Q42" i="42756"/>
  <c r="R41" i="42756" a="1"/>
  <c r="R41" i="42756" s="1"/>
  <c r="Q41" i="42756"/>
  <c r="R40" i="42756" a="1"/>
  <c r="R40" i="42756" s="1"/>
  <c r="Q40" i="42756"/>
  <c r="P34" i="42756"/>
  <c r="P36" i="42756" s="1"/>
  <c r="O34" i="42756"/>
  <c r="N34" i="42756"/>
  <c r="R33" i="42756" a="1"/>
  <c r="R33" i="42756" s="1"/>
  <c r="Q33" i="42756"/>
  <c r="R32" i="42756" a="1"/>
  <c r="R32" i="42756" s="1"/>
  <c r="Q32" i="42756"/>
  <c r="R31" i="42756" a="1"/>
  <c r="R31" i="42756" s="1"/>
  <c r="Q31" i="42756"/>
  <c r="R30" i="42756" a="1"/>
  <c r="R30" i="42756" s="1"/>
  <c r="Q30" i="42756"/>
  <c r="R29" i="42756" a="1"/>
  <c r="R29" i="42756" s="1"/>
  <c r="Q29" i="42756"/>
  <c r="R28" i="42756" a="1"/>
  <c r="R28" i="42756" s="1"/>
  <c r="Q28" i="42756"/>
  <c r="R27" i="42756" a="1"/>
  <c r="R27" i="42756" s="1"/>
  <c r="Q27" i="42756"/>
  <c r="R26" i="42756" a="1"/>
  <c r="R26" i="42756" s="1"/>
  <c r="Q26" i="42756"/>
  <c r="P20" i="42756"/>
  <c r="O20" i="42756"/>
  <c r="N20" i="42756"/>
  <c r="N22" i="42756" s="1"/>
  <c r="R19" i="42756" a="1"/>
  <c r="R19" i="42756" s="1"/>
  <c r="Q19" i="42756"/>
  <c r="R18" i="42756" a="1"/>
  <c r="R18" i="42756" s="1"/>
  <c r="Q18" i="42756"/>
  <c r="R17" i="42756" a="1"/>
  <c r="R17" i="42756" s="1"/>
  <c r="Q17" i="42756"/>
  <c r="R16" i="42756" a="1"/>
  <c r="R16" i="42756" s="1"/>
  <c r="Q16" i="42756"/>
  <c r="R15" i="42756" a="1"/>
  <c r="R15" i="42756" s="1"/>
  <c r="Q15" i="42756"/>
  <c r="R14" i="42756" a="1"/>
  <c r="R14" i="42756" s="1"/>
  <c r="Q14" i="42756"/>
  <c r="R13" i="42756" a="1"/>
  <c r="R13" i="42756" s="1"/>
  <c r="Q13" i="42756"/>
  <c r="R12" i="42756" a="1"/>
  <c r="R12" i="42756" s="1"/>
  <c r="Q12" i="42756"/>
  <c r="R11" i="42756" a="1"/>
  <c r="R11" i="42756" s="1"/>
  <c r="Q11" i="42756"/>
  <c r="R10" i="42756" a="1"/>
  <c r="R10" i="42756" s="1"/>
  <c r="Q10" i="42756"/>
  <c r="R9" i="42756" a="1"/>
  <c r="R9" i="42756" s="1"/>
  <c r="Q9" i="42756"/>
  <c r="O4" i="42756"/>
  <c r="L4" i="42756"/>
  <c r="I4" i="42756"/>
  <c r="B4" i="42756"/>
  <c r="L2" i="42756"/>
  <c r="G2" i="42756"/>
  <c r="D2" i="42756"/>
  <c r="R83" i="42757" a="1"/>
  <c r="R83" i="42757" s="1"/>
  <c r="P79" i="42757"/>
  <c r="O79" i="42757"/>
  <c r="N79" i="42757"/>
  <c r="R78" i="42757" a="1"/>
  <c r="R78" i="42757" s="1"/>
  <c r="Q78" i="42757"/>
  <c r="R77" i="42757" a="1"/>
  <c r="R77" i="42757" s="1"/>
  <c r="Q77" i="42757"/>
  <c r="R76" i="42757" a="1"/>
  <c r="R76" i="42757" s="1"/>
  <c r="AT10" i="42661" s="1"/>
  <c r="Q76" i="42757"/>
  <c r="P70" i="42757"/>
  <c r="O70" i="42757"/>
  <c r="AT23" i="38" s="1"/>
  <c r="N70" i="42757"/>
  <c r="AS23" i="38" s="1"/>
  <c r="R69" i="42757" a="1"/>
  <c r="R69" i="42757" s="1"/>
  <c r="Q69" i="42757"/>
  <c r="R68" i="42757" a="1"/>
  <c r="R68" i="42757" s="1"/>
  <c r="AR10" i="42661" s="1"/>
  <c r="Q68" i="42757"/>
  <c r="P62" i="42757"/>
  <c r="O62" i="42757"/>
  <c r="N62" i="42757"/>
  <c r="AO23" i="38" s="1"/>
  <c r="R61" i="42757" a="1"/>
  <c r="R61" i="42757" s="1"/>
  <c r="Q61" i="42757"/>
  <c r="R60" i="42757" a="1"/>
  <c r="R60" i="42757" s="1"/>
  <c r="Q60" i="42757"/>
  <c r="R59" i="42757" a="1"/>
  <c r="R59" i="42757" s="1"/>
  <c r="AO10" i="42661" s="1"/>
  <c r="Q59" i="42757"/>
  <c r="R58" i="42757" a="1"/>
  <c r="R58" i="42757" s="1"/>
  <c r="Q58" i="42757"/>
  <c r="R57" i="42757" a="1"/>
  <c r="R57" i="42757" s="1"/>
  <c r="Q57" i="42757"/>
  <c r="R56" i="42757" a="1"/>
  <c r="R56" i="42757" s="1"/>
  <c r="Q56" i="42757"/>
  <c r="R55" i="42757" a="1"/>
  <c r="R55" i="42757" s="1"/>
  <c r="Q55" i="42757"/>
  <c r="R54" i="42757" a="1"/>
  <c r="R54" i="42757" s="1"/>
  <c r="Q54" i="42757"/>
  <c r="P48" i="42757"/>
  <c r="O48" i="42757"/>
  <c r="N48" i="42757"/>
  <c r="R47" i="42757" a="1"/>
  <c r="R47" i="42757" s="1"/>
  <c r="AI10" i="42661" s="1"/>
  <c r="Q47" i="42757"/>
  <c r="R46" i="42757" a="1"/>
  <c r="R46" i="42757" s="1"/>
  <c r="AH10" i="42661" s="1"/>
  <c r="Q46" i="42757"/>
  <c r="R45" i="42757" a="1"/>
  <c r="R45" i="42757" s="1"/>
  <c r="Q45" i="42757"/>
  <c r="R44" i="42757" a="1"/>
  <c r="R44" i="42757" s="1"/>
  <c r="Q44" i="42757"/>
  <c r="R43" i="42757" a="1"/>
  <c r="R43" i="42757" s="1"/>
  <c r="Q43" i="42757"/>
  <c r="R42" i="42757" a="1"/>
  <c r="R42" i="42757" s="1"/>
  <c r="Q42" i="42757"/>
  <c r="R41" i="42757" a="1"/>
  <c r="R41" i="42757" s="1"/>
  <c r="Q41" i="42757"/>
  <c r="R40" i="42757" a="1"/>
  <c r="R40" i="42757" s="1"/>
  <c r="Q40" i="42757"/>
  <c r="P34" i="42757"/>
  <c r="O34" i="42757"/>
  <c r="N34" i="42757"/>
  <c r="N36" i="42757" s="1"/>
  <c r="R33" i="42757" a="1"/>
  <c r="R33" i="42757" s="1"/>
  <c r="Q33" i="42757"/>
  <c r="R32" i="42757" a="1"/>
  <c r="R32" i="42757" s="1"/>
  <c r="Q32" i="42757"/>
  <c r="R31" i="42757" a="1"/>
  <c r="R31" i="42757" s="1"/>
  <c r="Q31" i="42757"/>
  <c r="R30" i="42757" a="1"/>
  <c r="R30" i="42757" s="1"/>
  <c r="Q30" i="42757"/>
  <c r="R29" i="42757" a="1"/>
  <c r="R29" i="42757" s="1"/>
  <c r="Q29" i="42757"/>
  <c r="R28" i="42757" a="1"/>
  <c r="R28" i="42757" s="1"/>
  <c r="Q28" i="42757"/>
  <c r="R27" i="42757" a="1"/>
  <c r="R27" i="42757" s="1"/>
  <c r="Q27" i="42757"/>
  <c r="R26" i="42757" a="1"/>
  <c r="R26" i="42757" s="1"/>
  <c r="Q26" i="42757"/>
  <c r="P20" i="42757"/>
  <c r="P22" i="42757" s="1"/>
  <c r="O20" i="42757"/>
  <c r="O22" i="42757" s="1"/>
  <c r="N20" i="42757"/>
  <c r="R19" i="42757" a="1"/>
  <c r="R19" i="42757" s="1"/>
  <c r="Q19" i="42757"/>
  <c r="R18" i="42757" a="1"/>
  <c r="R18" i="42757" s="1"/>
  <c r="Q18" i="42757"/>
  <c r="R17" i="42757" a="1"/>
  <c r="R17" i="42757" s="1"/>
  <c r="Q17" i="42757"/>
  <c r="R16" i="42757" a="1"/>
  <c r="R16" i="42757" s="1"/>
  <c r="Q16" i="42757"/>
  <c r="R15" i="42757" a="1"/>
  <c r="R15" i="42757" s="1"/>
  <c r="Q15" i="42757"/>
  <c r="R14" i="42757" a="1"/>
  <c r="R14" i="42757" s="1"/>
  <c r="Q14" i="42757"/>
  <c r="R13" i="42757" a="1"/>
  <c r="R13" i="42757" s="1"/>
  <c r="Q13" i="42757"/>
  <c r="R12" i="42757" a="1"/>
  <c r="R12" i="42757" s="1"/>
  <c r="Q12" i="42757"/>
  <c r="R11" i="42757" a="1"/>
  <c r="R11" i="42757" s="1"/>
  <c r="Q11" i="42757"/>
  <c r="R10" i="42757" a="1"/>
  <c r="R10" i="42757" s="1"/>
  <c r="Q10" i="42757"/>
  <c r="R9" i="42757" a="1"/>
  <c r="R9" i="42757" s="1"/>
  <c r="Q9" i="42757"/>
  <c r="O4" i="42757"/>
  <c r="L4" i="42757"/>
  <c r="I4" i="42757"/>
  <c r="B4" i="42757"/>
  <c r="L2" i="42757"/>
  <c r="G2" i="42757"/>
  <c r="D2" i="42757"/>
  <c r="R83" i="42758" a="1"/>
  <c r="R83" i="42758" s="1"/>
  <c r="P79" i="42758"/>
  <c r="O79" i="42758"/>
  <c r="N79" i="42758"/>
  <c r="R78" i="42758" a="1"/>
  <c r="R78" i="42758" s="1"/>
  <c r="Q78" i="42758"/>
  <c r="R77" i="42758" a="1"/>
  <c r="R77" i="42758" s="1"/>
  <c r="Q77" i="42758"/>
  <c r="R76" i="42758" a="1"/>
  <c r="R76" i="42758" s="1"/>
  <c r="AT11" i="42661" s="1"/>
  <c r="Q76" i="42758"/>
  <c r="P70" i="42758"/>
  <c r="AU24" i="38" s="1"/>
  <c r="O70" i="42758"/>
  <c r="AT24" i="38" s="1"/>
  <c r="N70" i="42758"/>
  <c r="R69" i="42758" a="1"/>
  <c r="R69" i="42758" s="1"/>
  <c r="Q69" i="42758"/>
  <c r="R68" i="42758" a="1"/>
  <c r="R68" i="42758" s="1"/>
  <c r="AR11" i="42661" s="1"/>
  <c r="Q68" i="42758"/>
  <c r="P62" i="42758"/>
  <c r="O62" i="42758"/>
  <c r="AP24" i="38" s="1"/>
  <c r="N62" i="42758"/>
  <c r="R61" i="42758" a="1"/>
  <c r="R61" i="42758" s="1"/>
  <c r="Q61" i="42758"/>
  <c r="R60" i="42758" a="1"/>
  <c r="R60" i="42758" s="1"/>
  <c r="Q60" i="42758"/>
  <c r="R59" i="42758" a="1"/>
  <c r="R59" i="42758" s="1"/>
  <c r="AO11" i="42661" s="1"/>
  <c r="Q59" i="42758"/>
  <c r="R58" i="42758" a="1"/>
  <c r="R58" i="42758" s="1"/>
  <c r="Q58" i="42758"/>
  <c r="R57" i="42758" a="1"/>
  <c r="R57" i="42758" s="1"/>
  <c r="Q57" i="42758"/>
  <c r="R56" i="42758" a="1"/>
  <c r="R56" i="42758" s="1"/>
  <c r="Q56" i="42758"/>
  <c r="R55" i="42758" a="1"/>
  <c r="R55" i="42758" s="1"/>
  <c r="Q55" i="42758"/>
  <c r="R54" i="42758" a="1"/>
  <c r="R54" i="42758" s="1"/>
  <c r="Q54" i="42758"/>
  <c r="P48" i="42758"/>
  <c r="AM24" i="38" s="1"/>
  <c r="O48" i="42758"/>
  <c r="AL24" i="38" s="1"/>
  <c r="N48" i="42758"/>
  <c r="R47" i="42758" a="1"/>
  <c r="R47" i="42758" s="1"/>
  <c r="AI11" i="42661" s="1"/>
  <c r="Q47" i="42758"/>
  <c r="R46" i="42758" a="1"/>
  <c r="R46" i="42758" s="1"/>
  <c r="AH11" i="42661" s="1"/>
  <c r="Q46" i="42758"/>
  <c r="R45" i="42758" a="1"/>
  <c r="R45" i="42758" s="1"/>
  <c r="Q45" i="42758"/>
  <c r="R44" i="42758" a="1"/>
  <c r="R44" i="42758" s="1"/>
  <c r="Q44" i="42758"/>
  <c r="R43" i="42758" a="1"/>
  <c r="R43" i="42758" s="1"/>
  <c r="Q43" i="42758"/>
  <c r="R42" i="42758" a="1"/>
  <c r="R42" i="42758" s="1"/>
  <c r="Q42" i="42758"/>
  <c r="R41" i="42758" a="1"/>
  <c r="R41" i="42758" s="1"/>
  <c r="Q41" i="42758"/>
  <c r="R40" i="42758" a="1"/>
  <c r="R40" i="42758" s="1"/>
  <c r="Q40" i="42758"/>
  <c r="P34" i="42758"/>
  <c r="P36" i="42758" s="1"/>
  <c r="O34" i="42758"/>
  <c r="N34" i="42758"/>
  <c r="R33" i="42758" a="1"/>
  <c r="R33" i="42758" s="1"/>
  <c r="Q33" i="42758"/>
  <c r="R32" i="42758" a="1"/>
  <c r="R32" i="42758" s="1"/>
  <c r="Q32" i="42758"/>
  <c r="R31" i="42758" a="1"/>
  <c r="R31" i="42758" s="1"/>
  <c r="Q31" i="42758"/>
  <c r="R30" i="42758" a="1"/>
  <c r="R30" i="42758" s="1"/>
  <c r="Q30" i="42758"/>
  <c r="R29" i="42758" a="1"/>
  <c r="R29" i="42758" s="1"/>
  <c r="Q29" i="42758"/>
  <c r="R28" i="42758" a="1"/>
  <c r="R28" i="42758" s="1"/>
  <c r="Q28" i="42758"/>
  <c r="R27" i="42758" a="1"/>
  <c r="R27" i="42758" s="1"/>
  <c r="Q27" i="42758"/>
  <c r="R26" i="42758" a="1"/>
  <c r="R26" i="42758" s="1"/>
  <c r="Q26" i="42758"/>
  <c r="P20" i="42758"/>
  <c r="L20" i="42758" s="1"/>
  <c r="O20" i="42758"/>
  <c r="O22" i="42758" s="1"/>
  <c r="N20" i="42758"/>
  <c r="N22" i="42758" s="1"/>
  <c r="R19" i="42758" a="1"/>
  <c r="R19" i="42758" s="1"/>
  <c r="Q19" i="42758"/>
  <c r="R18" i="42758" a="1"/>
  <c r="R18" i="42758" s="1"/>
  <c r="Q18" i="42758"/>
  <c r="R17" i="42758" a="1"/>
  <c r="R17" i="42758" s="1"/>
  <c r="Q17" i="42758"/>
  <c r="R16" i="42758" a="1"/>
  <c r="R16" i="42758" s="1"/>
  <c r="Q16" i="42758"/>
  <c r="R15" i="42758" a="1"/>
  <c r="R15" i="42758" s="1"/>
  <c r="Q15" i="42758"/>
  <c r="R14" i="42758" a="1"/>
  <c r="R14" i="42758" s="1"/>
  <c r="Q14" i="42758"/>
  <c r="R13" i="42758" a="1"/>
  <c r="R13" i="42758" s="1"/>
  <c r="Q13" i="42758"/>
  <c r="R12" i="42758" a="1"/>
  <c r="R12" i="42758" s="1"/>
  <c r="Q12" i="42758"/>
  <c r="R11" i="42758" a="1"/>
  <c r="R11" i="42758" s="1"/>
  <c r="Q11" i="42758"/>
  <c r="R10" i="42758" a="1"/>
  <c r="R10" i="42758" s="1"/>
  <c r="Q10" i="42758"/>
  <c r="R9" i="42758" a="1"/>
  <c r="R9" i="42758" s="1"/>
  <c r="Q9" i="42758"/>
  <c r="O4" i="42758"/>
  <c r="L4" i="42758"/>
  <c r="I4" i="42758"/>
  <c r="B4" i="42758"/>
  <c r="L2" i="42758"/>
  <c r="G2" i="42758"/>
  <c r="D2" i="42758"/>
  <c r="R83" i="42759" a="1"/>
  <c r="R83" i="42759" s="1"/>
  <c r="P79" i="42759"/>
  <c r="O79" i="42759"/>
  <c r="N79" i="42759"/>
  <c r="AW25" i="38" s="1"/>
  <c r="R78" i="42759" a="1"/>
  <c r="R78" i="42759" s="1"/>
  <c r="Q78" i="42759"/>
  <c r="R77" i="42759" a="1"/>
  <c r="R77" i="42759" s="1"/>
  <c r="Q77" i="42759"/>
  <c r="R76" i="42759" a="1"/>
  <c r="R76" i="42759" s="1"/>
  <c r="AT12" i="42661" s="1"/>
  <c r="Q76" i="42759"/>
  <c r="P70" i="42759"/>
  <c r="O70" i="42759"/>
  <c r="AT25" i="38" s="1"/>
  <c r="N70" i="42759"/>
  <c r="AS25" i="38" s="1"/>
  <c r="R69" i="42759" a="1"/>
  <c r="R69" i="42759" s="1"/>
  <c r="Q69" i="42759"/>
  <c r="R68" i="42759" a="1"/>
  <c r="R68" i="42759" s="1"/>
  <c r="AR12" i="42661" s="1"/>
  <c r="Q68" i="42759"/>
  <c r="P62" i="42759"/>
  <c r="AQ25" i="38" s="1"/>
  <c r="O62" i="42759"/>
  <c r="AP25" i="38" s="1"/>
  <c r="N62" i="42759"/>
  <c r="AO25" i="38" s="1"/>
  <c r="R61" i="42759" a="1"/>
  <c r="R61" i="42759" s="1"/>
  <c r="Q61" i="42759"/>
  <c r="R60" i="42759" a="1"/>
  <c r="R60" i="42759" s="1"/>
  <c r="Q60" i="42759"/>
  <c r="R59" i="42759" a="1"/>
  <c r="R59" i="42759" s="1"/>
  <c r="AO12" i="42661" s="1"/>
  <c r="Q59" i="42759"/>
  <c r="R58" i="42759" a="1"/>
  <c r="R58" i="42759" s="1"/>
  <c r="Q58" i="42759"/>
  <c r="R57" i="42759" a="1"/>
  <c r="R57" i="42759" s="1"/>
  <c r="Q57" i="42759"/>
  <c r="R56" i="42759" a="1"/>
  <c r="R56" i="42759" s="1"/>
  <c r="Q56" i="42759"/>
  <c r="R55" i="42759" a="1"/>
  <c r="R55" i="42759" s="1"/>
  <c r="Q55" i="42759"/>
  <c r="R54" i="42759" a="1"/>
  <c r="R54" i="42759" s="1"/>
  <c r="Q54" i="42759"/>
  <c r="P48" i="42759"/>
  <c r="O48" i="42759"/>
  <c r="N48" i="42759"/>
  <c r="AK25" i="38" s="1"/>
  <c r="R47" i="42759" a="1"/>
  <c r="R47" i="42759" s="1"/>
  <c r="AI12" i="42661" s="1"/>
  <c r="Q47" i="42759"/>
  <c r="R46" i="42759" a="1"/>
  <c r="R46" i="42759" s="1"/>
  <c r="AH12" i="42661" s="1"/>
  <c r="Q46" i="42759"/>
  <c r="R45" i="42759" a="1"/>
  <c r="R45" i="42759" s="1"/>
  <c r="Q45" i="42759"/>
  <c r="R44" i="42759" a="1"/>
  <c r="R44" i="42759" s="1"/>
  <c r="Q44" i="42759"/>
  <c r="R43" i="42759" a="1"/>
  <c r="R43" i="42759" s="1"/>
  <c r="Q43" i="42759"/>
  <c r="R42" i="42759" a="1"/>
  <c r="R42" i="42759" s="1"/>
  <c r="Q42" i="42759"/>
  <c r="R41" i="42759" a="1"/>
  <c r="R41" i="42759" s="1"/>
  <c r="Q41" i="42759"/>
  <c r="R40" i="42759" a="1"/>
  <c r="R40" i="42759" s="1"/>
  <c r="Q40" i="42759"/>
  <c r="P36" i="42759"/>
  <c r="P34" i="42759"/>
  <c r="L34" i="42759" s="1"/>
  <c r="N35" i="42759" s="1" a="1"/>
  <c r="N35" i="42759" s="1"/>
  <c r="O34" i="42759"/>
  <c r="N34" i="42759"/>
  <c r="N36" i="42759" s="1"/>
  <c r="R33" i="42759" a="1"/>
  <c r="R33" i="42759" s="1"/>
  <c r="Q33" i="42759"/>
  <c r="R32" i="42759" a="1"/>
  <c r="R32" i="42759" s="1"/>
  <c r="Q32" i="42759"/>
  <c r="R31" i="42759" a="1"/>
  <c r="R31" i="42759" s="1"/>
  <c r="Q31" i="42759"/>
  <c r="R30" i="42759" a="1"/>
  <c r="R30" i="42759" s="1"/>
  <c r="Q30" i="42759"/>
  <c r="R29" i="42759" a="1"/>
  <c r="R29" i="42759" s="1"/>
  <c r="Q29" i="42759"/>
  <c r="R28" i="42759" a="1"/>
  <c r="R28" i="42759" s="1"/>
  <c r="Q28" i="42759"/>
  <c r="R27" i="42759" a="1"/>
  <c r="R27" i="42759" s="1"/>
  <c r="Q27" i="42759"/>
  <c r="R26" i="42759" a="1"/>
  <c r="R26" i="42759" s="1"/>
  <c r="Q26" i="42759"/>
  <c r="P20" i="42759"/>
  <c r="L20" i="42759" s="1"/>
  <c r="N21" i="42759" s="1" a="1"/>
  <c r="N21" i="42759" s="1"/>
  <c r="O20" i="42759"/>
  <c r="N20" i="42759"/>
  <c r="R19" i="42759" a="1"/>
  <c r="R19" i="42759" s="1"/>
  <c r="Q19" i="42759"/>
  <c r="R18" i="42759" a="1"/>
  <c r="R18" i="42759" s="1"/>
  <c r="Q18" i="42759"/>
  <c r="R17" i="42759" a="1"/>
  <c r="R17" i="42759" s="1"/>
  <c r="Q17" i="42759"/>
  <c r="R16" i="42759" a="1"/>
  <c r="R16" i="42759" s="1"/>
  <c r="Q16" i="42759"/>
  <c r="R15" i="42759" a="1"/>
  <c r="R15" i="42759" s="1"/>
  <c r="Q15" i="42759"/>
  <c r="R14" i="42759" a="1"/>
  <c r="R14" i="42759" s="1"/>
  <c r="Q14" i="42759"/>
  <c r="R13" i="42759" a="1"/>
  <c r="R13" i="42759" s="1"/>
  <c r="Q13" i="42759"/>
  <c r="R12" i="42759" a="1"/>
  <c r="R12" i="42759" s="1"/>
  <c r="Q12" i="42759"/>
  <c r="R11" i="42759" a="1"/>
  <c r="R11" i="42759" s="1"/>
  <c r="Q11" i="42759"/>
  <c r="R10" i="42759" a="1"/>
  <c r="R10" i="42759" s="1"/>
  <c r="Q10" i="42759"/>
  <c r="R9" i="42759" a="1"/>
  <c r="R9" i="42759" s="1"/>
  <c r="Q9" i="42759"/>
  <c r="O4" i="42759"/>
  <c r="L4" i="42759"/>
  <c r="I4" i="42759"/>
  <c r="B4" i="42759"/>
  <c r="L2" i="42759"/>
  <c r="G2" i="42759"/>
  <c r="D2" i="42759"/>
  <c r="R83" i="42760" a="1"/>
  <c r="R83" i="42760" s="1"/>
  <c r="P79" i="42760"/>
  <c r="O79" i="42760"/>
  <c r="N79" i="42760"/>
  <c r="AW26" i="38" s="1"/>
  <c r="R78" i="42760" a="1"/>
  <c r="R78" i="42760" s="1"/>
  <c r="Q78" i="42760"/>
  <c r="R77" i="42760" a="1"/>
  <c r="R77" i="42760" s="1"/>
  <c r="Q77" i="42760"/>
  <c r="R76" i="42760" a="1"/>
  <c r="R76" i="42760" s="1"/>
  <c r="AT13" i="42661" s="1"/>
  <c r="Q76" i="42760"/>
  <c r="P70" i="42760"/>
  <c r="O70" i="42760"/>
  <c r="N70" i="42760"/>
  <c r="R69" i="42760" a="1"/>
  <c r="R69" i="42760" s="1"/>
  <c r="Q69" i="42760"/>
  <c r="R68" i="42760" a="1"/>
  <c r="R68" i="42760" s="1"/>
  <c r="AR13" i="42661" s="1"/>
  <c r="Q68" i="42760"/>
  <c r="P62" i="42760"/>
  <c r="O62" i="42760"/>
  <c r="N62" i="42760"/>
  <c r="AO26" i="38" s="1"/>
  <c r="R61" i="42760" a="1"/>
  <c r="R61" i="42760" s="1"/>
  <c r="Q61" i="42760"/>
  <c r="R60" i="42760" a="1"/>
  <c r="R60" i="42760" s="1"/>
  <c r="Q60" i="42760"/>
  <c r="R59" i="42760" a="1"/>
  <c r="R59" i="42760" s="1"/>
  <c r="AO13" i="42661" s="1"/>
  <c r="Q59" i="42760"/>
  <c r="R58" i="42760" a="1"/>
  <c r="R58" i="42760" s="1"/>
  <c r="Q58" i="42760"/>
  <c r="R57" i="42760" a="1"/>
  <c r="R57" i="42760" s="1"/>
  <c r="Q57" i="42760"/>
  <c r="R56" i="42760" a="1"/>
  <c r="R56" i="42760" s="1"/>
  <c r="Q56" i="42760"/>
  <c r="R55" i="42760" a="1"/>
  <c r="R55" i="42760" s="1"/>
  <c r="Q55" i="42760"/>
  <c r="R54" i="42760" a="1"/>
  <c r="R54" i="42760" s="1"/>
  <c r="Q54" i="42760"/>
  <c r="P48" i="42760"/>
  <c r="O48" i="42760"/>
  <c r="N48" i="42760"/>
  <c r="AK26" i="38" s="1"/>
  <c r="R47" i="42760" a="1"/>
  <c r="R47" i="42760" s="1"/>
  <c r="AI13" i="42661" s="1"/>
  <c r="Q47" i="42760"/>
  <c r="R46" i="42760" a="1"/>
  <c r="R46" i="42760" s="1"/>
  <c r="AH13" i="42661" s="1"/>
  <c r="Q46" i="42760"/>
  <c r="R45" i="42760" a="1"/>
  <c r="R45" i="42760" s="1"/>
  <c r="Q45" i="42760"/>
  <c r="R44" i="42760" a="1"/>
  <c r="R44" i="42760" s="1"/>
  <c r="Q44" i="42760"/>
  <c r="R43" i="42760" a="1"/>
  <c r="R43" i="42760" s="1"/>
  <c r="Q43" i="42760"/>
  <c r="R42" i="42760" a="1"/>
  <c r="R42" i="42760" s="1"/>
  <c r="Q42" i="42760"/>
  <c r="R41" i="42760" a="1"/>
  <c r="R41" i="42760" s="1"/>
  <c r="Q41" i="42760"/>
  <c r="R40" i="42760" a="1"/>
  <c r="R40" i="42760" s="1"/>
  <c r="Q40" i="42760"/>
  <c r="P34" i="42760"/>
  <c r="L34" i="42760" s="1"/>
  <c r="O34" i="42760"/>
  <c r="O36" i="42760" s="1"/>
  <c r="N34" i="42760"/>
  <c r="R33" i="42760" a="1"/>
  <c r="R33" i="42760" s="1"/>
  <c r="Q33" i="42760"/>
  <c r="R32" i="42760" a="1"/>
  <c r="R32" i="42760" s="1"/>
  <c r="Q32" i="42760"/>
  <c r="R31" i="42760" a="1"/>
  <c r="R31" i="42760" s="1"/>
  <c r="Q31" i="42760"/>
  <c r="R30" i="42760" a="1"/>
  <c r="R30" i="42760" s="1"/>
  <c r="Q30" i="42760"/>
  <c r="R29" i="42760" a="1"/>
  <c r="R29" i="42760" s="1"/>
  <c r="Q29" i="42760"/>
  <c r="R28" i="42760" a="1"/>
  <c r="R28" i="42760" s="1"/>
  <c r="Q28" i="42760"/>
  <c r="R27" i="42760" a="1"/>
  <c r="R27" i="42760" s="1"/>
  <c r="Q27" i="42760"/>
  <c r="R26" i="42760" a="1"/>
  <c r="R26" i="42760" s="1"/>
  <c r="Q26" i="42760"/>
  <c r="P20" i="42760"/>
  <c r="P22" i="42760" s="1"/>
  <c r="O20" i="42760"/>
  <c r="O22" i="42760" s="1"/>
  <c r="N20" i="42760"/>
  <c r="R19" i="42760" a="1"/>
  <c r="R19" i="42760" s="1"/>
  <c r="Q19" i="42760"/>
  <c r="R18" i="42760" a="1"/>
  <c r="R18" i="42760" s="1"/>
  <c r="Q18" i="42760"/>
  <c r="R17" i="42760" a="1"/>
  <c r="R17" i="42760" s="1"/>
  <c r="Q17" i="42760"/>
  <c r="R16" i="42760" a="1"/>
  <c r="R16" i="42760" s="1"/>
  <c r="Q16" i="42760"/>
  <c r="R15" i="42760" a="1"/>
  <c r="R15" i="42760" s="1"/>
  <c r="Q15" i="42760"/>
  <c r="R14" i="42760" a="1"/>
  <c r="R14" i="42760" s="1"/>
  <c r="Q14" i="42760"/>
  <c r="R13" i="42760" a="1"/>
  <c r="R13" i="42760" s="1"/>
  <c r="Q13" i="42760"/>
  <c r="R12" i="42760" a="1"/>
  <c r="R12" i="42760" s="1"/>
  <c r="Q12" i="42760"/>
  <c r="R11" i="42760" a="1"/>
  <c r="R11" i="42760" s="1"/>
  <c r="Q11" i="42760"/>
  <c r="R10" i="42760" a="1"/>
  <c r="R10" i="42760" s="1"/>
  <c r="Q10" i="42760"/>
  <c r="R9" i="42760" a="1"/>
  <c r="R9" i="42760" s="1"/>
  <c r="Q9" i="42760"/>
  <c r="O4" i="42760"/>
  <c r="L4" i="42760"/>
  <c r="I4" i="42760"/>
  <c r="B4" i="42760"/>
  <c r="L2" i="42760"/>
  <c r="G2" i="42760"/>
  <c r="D2" i="42760"/>
  <c r="R83" i="42770" a="1"/>
  <c r="R83" i="42770" s="1"/>
  <c r="P79" i="42770"/>
  <c r="AY27" i="38" s="1"/>
  <c r="O79" i="42770"/>
  <c r="AX27" i="38" s="1"/>
  <c r="N79" i="42770"/>
  <c r="R78" i="42770" a="1"/>
  <c r="R78" i="42770" s="1"/>
  <c r="Q78" i="42770"/>
  <c r="R77" i="42770" a="1"/>
  <c r="R77" i="42770" s="1"/>
  <c r="Q77" i="42770"/>
  <c r="R76" i="42770" a="1"/>
  <c r="R76" i="42770" s="1"/>
  <c r="AT14" i="42661" s="1"/>
  <c r="Q76" i="42770"/>
  <c r="P70" i="42770"/>
  <c r="AU27" i="38" s="1"/>
  <c r="O70" i="42770"/>
  <c r="N70" i="42770"/>
  <c r="AS27" i="38" s="1"/>
  <c r="R69" i="42770" a="1"/>
  <c r="R69" i="42770" s="1"/>
  <c r="Q69" i="42770"/>
  <c r="R68" i="42770" a="1"/>
  <c r="R68" i="42770" s="1"/>
  <c r="AR14" i="42661" s="1"/>
  <c r="Q68" i="42770"/>
  <c r="P62" i="42770"/>
  <c r="O62" i="42770"/>
  <c r="N62" i="42770"/>
  <c r="AO27" i="38" s="1"/>
  <c r="R61" i="42770" a="1"/>
  <c r="R61" i="42770" s="1"/>
  <c r="Q61" i="42770"/>
  <c r="R60" i="42770" a="1"/>
  <c r="R60" i="42770" s="1"/>
  <c r="Q60" i="42770"/>
  <c r="R59" i="42770" a="1"/>
  <c r="R59" i="42770" s="1"/>
  <c r="AO14" i="42661" s="1"/>
  <c r="Q59" i="42770"/>
  <c r="R58" i="42770" a="1"/>
  <c r="R58" i="42770" s="1"/>
  <c r="Q58" i="42770"/>
  <c r="R57" i="42770" a="1"/>
  <c r="R57" i="42770" s="1"/>
  <c r="Q57" i="42770"/>
  <c r="R56" i="42770" a="1"/>
  <c r="R56" i="42770" s="1"/>
  <c r="Q56" i="42770"/>
  <c r="R55" i="42770" a="1"/>
  <c r="R55" i="42770" s="1"/>
  <c r="Q55" i="42770"/>
  <c r="R54" i="42770" a="1"/>
  <c r="R54" i="42770" s="1"/>
  <c r="Q54" i="42770"/>
  <c r="P48" i="42770"/>
  <c r="O48" i="42770"/>
  <c r="N48" i="42770"/>
  <c r="AK27" i="38" s="1"/>
  <c r="R47" i="42770" a="1"/>
  <c r="R47" i="42770" s="1"/>
  <c r="AI14" i="42661" s="1"/>
  <c r="Q47" i="42770"/>
  <c r="R46" i="42770" a="1"/>
  <c r="R46" i="42770" s="1"/>
  <c r="AH14" i="42661" s="1"/>
  <c r="Q46" i="42770"/>
  <c r="R45" i="42770" a="1"/>
  <c r="R45" i="42770" s="1"/>
  <c r="Q45" i="42770"/>
  <c r="R44" i="42770" a="1"/>
  <c r="R44" i="42770" s="1"/>
  <c r="Q44" i="42770"/>
  <c r="R43" i="42770" a="1"/>
  <c r="R43" i="42770" s="1"/>
  <c r="Q43" i="42770"/>
  <c r="R42" i="42770" a="1"/>
  <c r="R42" i="42770" s="1"/>
  <c r="Q42" i="42770"/>
  <c r="R41" i="42770" a="1"/>
  <c r="R41" i="42770" s="1"/>
  <c r="Q41" i="42770"/>
  <c r="R40" i="42770" a="1"/>
  <c r="R40" i="42770" s="1"/>
  <c r="Q40" i="42770"/>
  <c r="P34" i="42770"/>
  <c r="P36" i="42770" s="1"/>
  <c r="O34" i="42770"/>
  <c r="O36" i="42770" s="1"/>
  <c r="N34" i="42770"/>
  <c r="R33" i="42770" a="1"/>
  <c r="R33" i="42770" s="1"/>
  <c r="Q33" i="42770"/>
  <c r="R32" i="42770" a="1"/>
  <c r="R32" i="42770" s="1"/>
  <c r="Q32" i="42770"/>
  <c r="R31" i="42770" a="1"/>
  <c r="R31" i="42770" s="1"/>
  <c r="Q31" i="42770"/>
  <c r="R30" i="42770" a="1"/>
  <c r="R30" i="42770" s="1"/>
  <c r="Q30" i="42770"/>
  <c r="R29" i="42770" a="1"/>
  <c r="R29" i="42770" s="1"/>
  <c r="Q29" i="42770"/>
  <c r="R28" i="42770" a="1"/>
  <c r="R28" i="42770" s="1"/>
  <c r="Q28" i="42770"/>
  <c r="R27" i="42770" a="1"/>
  <c r="R27" i="42770" s="1"/>
  <c r="Q27" i="42770"/>
  <c r="R26" i="42770" a="1"/>
  <c r="R26" i="42770" s="1"/>
  <c r="Q26" i="42770"/>
  <c r="P20" i="42770"/>
  <c r="O20" i="42770"/>
  <c r="N20" i="42770"/>
  <c r="N22" i="42770" s="1"/>
  <c r="R19" i="42770" a="1"/>
  <c r="R19" i="42770" s="1"/>
  <c r="Q19" i="42770"/>
  <c r="R18" i="42770" a="1"/>
  <c r="R18" i="42770" s="1"/>
  <c r="Q18" i="42770"/>
  <c r="R17" i="42770" a="1"/>
  <c r="R17" i="42770" s="1"/>
  <c r="Q17" i="42770"/>
  <c r="R16" i="42770" a="1"/>
  <c r="R16" i="42770" s="1"/>
  <c r="Q16" i="42770"/>
  <c r="R15" i="42770" a="1"/>
  <c r="R15" i="42770" s="1"/>
  <c r="Q15" i="42770"/>
  <c r="R14" i="42770" a="1"/>
  <c r="R14" i="42770" s="1"/>
  <c r="Q14" i="42770"/>
  <c r="R13" i="42770" a="1"/>
  <c r="R13" i="42770" s="1"/>
  <c r="Q13" i="42770"/>
  <c r="R12" i="42770" a="1"/>
  <c r="R12" i="42770" s="1"/>
  <c r="Q12" i="42770"/>
  <c r="R11" i="42770" a="1"/>
  <c r="R11" i="42770" s="1"/>
  <c r="Q11" i="42770"/>
  <c r="R10" i="42770" a="1"/>
  <c r="R10" i="42770" s="1"/>
  <c r="Q10" i="42770"/>
  <c r="R9" i="42770" a="1"/>
  <c r="R9" i="42770" s="1"/>
  <c r="Q9" i="42770"/>
  <c r="O4" i="42770"/>
  <c r="L4" i="42770"/>
  <c r="I4" i="42770"/>
  <c r="B4" i="42770"/>
  <c r="L2" i="42770"/>
  <c r="G2" i="42770"/>
  <c r="D2" i="42770"/>
  <c r="R83" i="42769" a="1"/>
  <c r="R83" i="42769" s="1"/>
  <c r="P79" i="42769"/>
  <c r="O79" i="42769"/>
  <c r="AX28" i="38" s="1"/>
  <c r="N79" i="42769"/>
  <c r="R78" i="42769" a="1"/>
  <c r="R78" i="42769" s="1"/>
  <c r="Q78" i="42769"/>
  <c r="R77" i="42769" a="1"/>
  <c r="R77" i="42769" s="1"/>
  <c r="Q77" i="42769"/>
  <c r="R76" i="42769" a="1"/>
  <c r="R76" i="42769" s="1"/>
  <c r="AT15" i="42661" s="1"/>
  <c r="Q76" i="42769"/>
  <c r="P70" i="42769"/>
  <c r="O70" i="42769"/>
  <c r="N70" i="42769"/>
  <c r="AS28" i="38" s="1"/>
  <c r="R69" i="42769" a="1"/>
  <c r="R69" i="42769" s="1"/>
  <c r="Q69" i="42769"/>
  <c r="R68" i="42769" a="1"/>
  <c r="R68" i="42769" s="1"/>
  <c r="AR15" i="42661" s="1"/>
  <c r="Q68" i="42769"/>
  <c r="P62" i="42769"/>
  <c r="O62" i="42769"/>
  <c r="N62" i="42769"/>
  <c r="AO28" i="38" s="1"/>
  <c r="R61" i="42769" a="1"/>
  <c r="R61" i="42769" s="1"/>
  <c r="Q61" i="42769"/>
  <c r="R60" i="42769" a="1"/>
  <c r="R60" i="42769" s="1"/>
  <c r="Q60" i="42769"/>
  <c r="R59" i="42769" a="1"/>
  <c r="R59" i="42769" s="1"/>
  <c r="AO15" i="42661" s="1"/>
  <c r="Q59" i="42769"/>
  <c r="R58" i="42769" a="1"/>
  <c r="R58" i="42769" s="1"/>
  <c r="Q58" i="42769"/>
  <c r="R57" i="42769" a="1"/>
  <c r="R57" i="42769" s="1"/>
  <c r="Q57" i="42769"/>
  <c r="R56" i="42769" a="1"/>
  <c r="R56" i="42769" s="1"/>
  <c r="Q56" i="42769"/>
  <c r="R55" i="42769" a="1"/>
  <c r="R55" i="42769" s="1"/>
  <c r="Q55" i="42769"/>
  <c r="R54" i="42769" a="1"/>
  <c r="R54" i="42769" s="1"/>
  <c r="Q54" i="42769"/>
  <c r="P48" i="42769"/>
  <c r="O48" i="42769"/>
  <c r="N48" i="42769"/>
  <c r="AK28" i="38" s="1"/>
  <c r="R47" i="42769" a="1"/>
  <c r="R47" i="42769" s="1"/>
  <c r="AI15" i="42661" s="1"/>
  <c r="Q47" i="42769"/>
  <c r="R46" i="42769" a="1"/>
  <c r="R46" i="42769" s="1"/>
  <c r="AH15" i="42661" s="1"/>
  <c r="Q46" i="42769"/>
  <c r="R45" i="42769" a="1"/>
  <c r="R45" i="42769" s="1"/>
  <c r="Q45" i="42769"/>
  <c r="R44" i="42769" a="1"/>
  <c r="R44" i="42769" s="1"/>
  <c r="Q44" i="42769"/>
  <c r="R43" i="42769" a="1"/>
  <c r="R43" i="42769" s="1"/>
  <c r="Q43" i="42769"/>
  <c r="R42" i="42769" a="1"/>
  <c r="R42" i="42769" s="1"/>
  <c r="Q42" i="42769"/>
  <c r="R41" i="42769" a="1"/>
  <c r="R41" i="42769" s="1"/>
  <c r="Q41" i="42769"/>
  <c r="R40" i="42769" a="1"/>
  <c r="R40" i="42769" s="1"/>
  <c r="Q40" i="42769"/>
  <c r="P34" i="42769"/>
  <c r="O34" i="42769"/>
  <c r="N34" i="42769"/>
  <c r="N36" i="42769" s="1"/>
  <c r="R33" i="42769" a="1"/>
  <c r="R33" i="42769" s="1"/>
  <c r="Q33" i="42769"/>
  <c r="R32" i="42769" a="1"/>
  <c r="R32" i="42769" s="1"/>
  <c r="Q32" i="42769"/>
  <c r="R31" i="42769" a="1"/>
  <c r="R31" i="42769" s="1"/>
  <c r="Q31" i="42769"/>
  <c r="R30" i="42769" a="1"/>
  <c r="R30" i="42769" s="1"/>
  <c r="Q30" i="42769"/>
  <c r="R29" i="42769" a="1"/>
  <c r="R29" i="42769" s="1"/>
  <c r="Q29" i="42769"/>
  <c r="R28" i="42769" a="1"/>
  <c r="R28" i="42769" s="1"/>
  <c r="Q28" i="42769"/>
  <c r="R27" i="42769" a="1"/>
  <c r="R27" i="42769" s="1"/>
  <c r="Q27" i="42769"/>
  <c r="R26" i="42769" a="1"/>
  <c r="R26" i="42769" s="1"/>
  <c r="Q26" i="42769"/>
  <c r="P20" i="42769"/>
  <c r="P22" i="42769" s="1"/>
  <c r="O20" i="42769"/>
  <c r="N20" i="42769"/>
  <c r="N22" i="42769" s="1"/>
  <c r="R19" i="42769" a="1"/>
  <c r="R19" i="42769" s="1"/>
  <c r="Q19" i="42769"/>
  <c r="R18" i="42769" a="1"/>
  <c r="R18" i="42769" s="1"/>
  <c r="Q18" i="42769"/>
  <c r="R17" i="42769" a="1"/>
  <c r="R17" i="42769" s="1"/>
  <c r="Q17" i="42769"/>
  <c r="R16" i="42769" a="1"/>
  <c r="R16" i="42769" s="1"/>
  <c r="Q16" i="42769"/>
  <c r="R15" i="42769" a="1"/>
  <c r="R15" i="42769" s="1"/>
  <c r="Q15" i="42769"/>
  <c r="R14" i="42769" a="1"/>
  <c r="R14" i="42769" s="1"/>
  <c r="Q14" i="42769"/>
  <c r="R13" i="42769" a="1"/>
  <c r="R13" i="42769" s="1"/>
  <c r="Q13" i="42769"/>
  <c r="R12" i="42769" a="1"/>
  <c r="R12" i="42769" s="1"/>
  <c r="Q12" i="42769"/>
  <c r="R11" i="42769" a="1"/>
  <c r="R11" i="42769" s="1"/>
  <c r="Q11" i="42769"/>
  <c r="R10" i="42769" a="1"/>
  <c r="R10" i="42769" s="1"/>
  <c r="Q10" i="42769"/>
  <c r="R9" i="42769" a="1"/>
  <c r="R9" i="42769" s="1"/>
  <c r="Q9" i="42769"/>
  <c r="O4" i="42769"/>
  <c r="L4" i="42769"/>
  <c r="I4" i="42769"/>
  <c r="B4" i="42769"/>
  <c r="L2" i="42769"/>
  <c r="G2" i="42769"/>
  <c r="D2" i="42769"/>
  <c r="R83" i="42768" a="1"/>
  <c r="R83" i="42768" s="1"/>
  <c r="N81" i="42768"/>
  <c r="P79" i="42768"/>
  <c r="O79" i="42768"/>
  <c r="N79" i="42768"/>
  <c r="AW29" i="38" s="1"/>
  <c r="L79" i="42768"/>
  <c r="R78" i="42768" a="1"/>
  <c r="R78" i="42768" s="1"/>
  <c r="Q78" i="42768"/>
  <c r="R77" i="42768" a="1"/>
  <c r="R77" i="42768" s="1"/>
  <c r="Q77" i="42768"/>
  <c r="R76" i="42768" a="1"/>
  <c r="R76" i="42768" s="1"/>
  <c r="AT16" i="42661" s="1"/>
  <c r="Q76" i="42768"/>
  <c r="P70" i="42768"/>
  <c r="AU29" i="38" s="1"/>
  <c r="O70" i="42768"/>
  <c r="AT29" i="38" s="1"/>
  <c r="N70" i="42768"/>
  <c r="R69" i="42768" a="1"/>
  <c r="R69" i="42768" s="1"/>
  <c r="Q69" i="42768"/>
  <c r="R68" i="42768" a="1"/>
  <c r="R68" i="42768" s="1"/>
  <c r="AR16" i="42661" s="1"/>
  <c r="Q68" i="42768"/>
  <c r="P62" i="42768"/>
  <c r="O62" i="42768"/>
  <c r="N62" i="42768"/>
  <c r="AO29" i="38" s="1"/>
  <c r="R61" i="42768" a="1"/>
  <c r="R61" i="42768" s="1"/>
  <c r="Q61" i="42768"/>
  <c r="R60" i="42768" a="1"/>
  <c r="R60" i="42768" s="1"/>
  <c r="Q60" i="42768"/>
  <c r="R59" i="42768" a="1"/>
  <c r="R59" i="42768" s="1"/>
  <c r="AO16" i="42661" s="1"/>
  <c r="Q59" i="42768"/>
  <c r="R58" i="42768" a="1"/>
  <c r="R58" i="42768" s="1"/>
  <c r="Q58" i="42768"/>
  <c r="R57" i="42768" a="1"/>
  <c r="R57" i="42768" s="1"/>
  <c r="Q57" i="42768"/>
  <c r="R56" i="42768" a="1"/>
  <c r="R56" i="42768" s="1"/>
  <c r="Q56" i="42768"/>
  <c r="R55" i="42768" a="1"/>
  <c r="R55" i="42768" s="1"/>
  <c r="Q55" i="42768"/>
  <c r="R54" i="42768" a="1"/>
  <c r="R54" i="42768" s="1"/>
  <c r="Q54" i="42768"/>
  <c r="P48" i="42768"/>
  <c r="AM29" i="38" s="1"/>
  <c r="O48" i="42768"/>
  <c r="AL29" i="38" s="1"/>
  <c r="N48" i="42768"/>
  <c r="R47" i="42768" a="1"/>
  <c r="R47" i="42768" s="1"/>
  <c r="AI16" i="42661" s="1"/>
  <c r="Q47" i="42768"/>
  <c r="R46" i="42768" a="1"/>
  <c r="R46" i="42768" s="1"/>
  <c r="AH16" i="42661" s="1"/>
  <c r="Q46" i="42768"/>
  <c r="R45" i="42768" a="1"/>
  <c r="R45" i="42768" s="1"/>
  <c r="Q45" i="42768"/>
  <c r="R44" i="42768" a="1"/>
  <c r="R44" i="42768" s="1"/>
  <c r="Q44" i="42768"/>
  <c r="R43" i="42768" a="1"/>
  <c r="R43" i="42768" s="1"/>
  <c r="Q43" i="42768"/>
  <c r="R42" i="42768" a="1"/>
  <c r="R42" i="42768" s="1"/>
  <c r="Q42" i="42768"/>
  <c r="R41" i="42768" a="1"/>
  <c r="R41" i="42768" s="1"/>
  <c r="Q41" i="42768"/>
  <c r="R40" i="42768" a="1"/>
  <c r="R40" i="42768" s="1"/>
  <c r="Q40" i="42768"/>
  <c r="P34" i="42768"/>
  <c r="O34" i="42768"/>
  <c r="O36" i="42768" s="1"/>
  <c r="N34" i="42768"/>
  <c r="N36" i="42768" s="1"/>
  <c r="R33" i="42768" a="1"/>
  <c r="R33" i="42768" s="1"/>
  <c r="Q33" i="42768"/>
  <c r="R32" i="42768" a="1"/>
  <c r="R32" i="42768" s="1"/>
  <c r="Q32" i="42768"/>
  <c r="R31" i="42768" a="1"/>
  <c r="R31" i="42768" s="1"/>
  <c r="Q31" i="42768"/>
  <c r="R30" i="42768" a="1"/>
  <c r="R30" i="42768" s="1"/>
  <c r="Q30" i="42768"/>
  <c r="R29" i="42768" a="1"/>
  <c r="R29" i="42768" s="1"/>
  <c r="Q29" i="42768"/>
  <c r="R28" i="42768" a="1"/>
  <c r="R28" i="42768" s="1"/>
  <c r="Q28" i="42768"/>
  <c r="R27" i="42768" a="1"/>
  <c r="R27" i="42768" s="1"/>
  <c r="Q27" i="42768"/>
  <c r="R26" i="42768" a="1"/>
  <c r="R26" i="42768" s="1"/>
  <c r="Q26" i="42768"/>
  <c r="P20" i="42768"/>
  <c r="P22" i="42768" s="1"/>
  <c r="O20" i="42768"/>
  <c r="N20" i="42768"/>
  <c r="N22" i="42768" s="1"/>
  <c r="R19" i="42768" a="1"/>
  <c r="R19" i="42768" s="1"/>
  <c r="Q19" i="42768"/>
  <c r="R18" i="42768" a="1"/>
  <c r="R18" i="42768" s="1"/>
  <c r="Q18" i="42768"/>
  <c r="R17" i="42768" a="1"/>
  <c r="R17" i="42768" s="1"/>
  <c r="Q17" i="42768"/>
  <c r="R16" i="42768" a="1"/>
  <c r="R16" i="42768" s="1"/>
  <c r="Q16" i="42768"/>
  <c r="R15" i="42768" a="1"/>
  <c r="R15" i="42768" s="1"/>
  <c r="Q15" i="42768"/>
  <c r="R14" i="42768" a="1"/>
  <c r="R14" i="42768" s="1"/>
  <c r="Q14" i="42768"/>
  <c r="R13" i="42768" a="1"/>
  <c r="R13" i="42768" s="1"/>
  <c r="Q13" i="42768"/>
  <c r="R12" i="42768" a="1"/>
  <c r="R12" i="42768" s="1"/>
  <c r="Q12" i="42768"/>
  <c r="R11" i="42768" a="1"/>
  <c r="R11" i="42768" s="1"/>
  <c r="Q11" i="42768"/>
  <c r="R10" i="42768" a="1"/>
  <c r="R10" i="42768" s="1"/>
  <c r="Q10" i="42768"/>
  <c r="R9" i="42768" a="1"/>
  <c r="R9" i="42768" s="1"/>
  <c r="Q9" i="42768"/>
  <c r="O4" i="42768"/>
  <c r="L4" i="42768"/>
  <c r="I4" i="42768"/>
  <c r="B4" i="42768"/>
  <c r="L2" i="42768"/>
  <c r="G2" i="42768"/>
  <c r="D2" i="42768"/>
  <c r="R83" i="42767" a="1"/>
  <c r="R83" i="42767" s="1"/>
  <c r="P79" i="42767"/>
  <c r="AY30" i="38" s="1"/>
  <c r="O79" i="42767"/>
  <c r="N79" i="42767"/>
  <c r="AW30" i="38" s="1"/>
  <c r="R78" i="42767" a="1"/>
  <c r="R78" i="42767" s="1"/>
  <c r="Q78" i="42767"/>
  <c r="R77" i="42767" a="1"/>
  <c r="R77" i="42767" s="1"/>
  <c r="Q77" i="42767"/>
  <c r="R76" i="42767" a="1"/>
  <c r="R76" i="42767" s="1"/>
  <c r="AT17" i="42661" s="1"/>
  <c r="Q76" i="42767"/>
  <c r="P70" i="42767"/>
  <c r="O70" i="42767"/>
  <c r="N70" i="42767"/>
  <c r="L70" i="42767"/>
  <c r="R69" i="42767" a="1"/>
  <c r="R69" i="42767" s="1"/>
  <c r="Q69" i="42767"/>
  <c r="R68" i="42767" a="1"/>
  <c r="R68" i="42767" s="1"/>
  <c r="AR17" i="42661" s="1"/>
  <c r="Q68" i="42767"/>
  <c r="P62" i="42767"/>
  <c r="AQ30" i="38" s="1"/>
  <c r="O62" i="42767"/>
  <c r="AP30" i="38" s="1"/>
  <c r="N62" i="42767"/>
  <c r="R61" i="42767" a="1"/>
  <c r="R61" i="42767" s="1"/>
  <c r="Q61" i="42767"/>
  <c r="R60" i="42767" a="1"/>
  <c r="R60" i="42767" s="1"/>
  <c r="Q60" i="42767"/>
  <c r="R59" i="42767" a="1"/>
  <c r="R59" i="42767" s="1"/>
  <c r="AO17" i="42661" s="1"/>
  <c r="Q59" i="42767"/>
  <c r="R58" i="42767" a="1"/>
  <c r="R58" i="42767" s="1"/>
  <c r="Q58" i="42767"/>
  <c r="R57" i="42767"/>
  <c r="R57" i="42767" a="1"/>
  <c r="Q57" i="42767"/>
  <c r="R56" i="42767" a="1"/>
  <c r="R56" i="42767" s="1"/>
  <c r="Q56" i="42767"/>
  <c r="R55" i="42767" a="1"/>
  <c r="R55" i="42767" s="1"/>
  <c r="Q55" i="42767"/>
  <c r="R54" i="42767" a="1"/>
  <c r="R54" i="42767" s="1"/>
  <c r="Q54" i="42767"/>
  <c r="P48" i="42767"/>
  <c r="O48" i="42767"/>
  <c r="AL30" i="38" s="1"/>
  <c r="N48" i="42767"/>
  <c r="R47" i="42767" a="1"/>
  <c r="R47" i="42767" s="1"/>
  <c r="AI17" i="42661" s="1"/>
  <c r="Q47" i="42767"/>
  <c r="R46" i="42767" a="1"/>
  <c r="R46" i="42767" s="1"/>
  <c r="AH17" i="42661" s="1"/>
  <c r="Q46" i="42767"/>
  <c r="R45" i="42767" a="1"/>
  <c r="R45" i="42767" s="1"/>
  <c r="Q45" i="42767"/>
  <c r="R44" i="42767" a="1"/>
  <c r="R44" i="42767" s="1"/>
  <c r="Q44" i="42767"/>
  <c r="R43" i="42767" a="1"/>
  <c r="R43" i="42767" s="1"/>
  <c r="Q43" i="42767"/>
  <c r="R42" i="42767" a="1"/>
  <c r="R42" i="42767" s="1"/>
  <c r="Q42" i="42767"/>
  <c r="R41" i="42767" a="1"/>
  <c r="R41" i="42767" s="1"/>
  <c r="Q41" i="42767"/>
  <c r="R40" i="42767" a="1"/>
  <c r="R40" i="42767" s="1"/>
  <c r="Q40" i="42767"/>
  <c r="P34" i="42767"/>
  <c r="P36" i="42767" s="1"/>
  <c r="O34" i="42767"/>
  <c r="N34" i="42767"/>
  <c r="N36" i="42767" s="1"/>
  <c r="R33" i="42767" a="1"/>
  <c r="R33" i="42767" s="1"/>
  <c r="Q33" i="42767"/>
  <c r="R32" i="42767" a="1"/>
  <c r="R32" i="42767" s="1"/>
  <c r="Q32" i="42767"/>
  <c r="R31" i="42767" a="1"/>
  <c r="R31" i="42767" s="1"/>
  <c r="Q31" i="42767"/>
  <c r="R30" i="42767" a="1"/>
  <c r="R30" i="42767" s="1"/>
  <c r="Q30" i="42767"/>
  <c r="R29" i="42767" a="1"/>
  <c r="R29" i="42767" s="1"/>
  <c r="Q29" i="42767"/>
  <c r="R28" i="42767" a="1"/>
  <c r="R28" i="42767" s="1"/>
  <c r="Q28" i="42767"/>
  <c r="R27" i="42767" a="1"/>
  <c r="R27" i="42767" s="1"/>
  <c r="Q27" i="42767"/>
  <c r="R26" i="42767" a="1"/>
  <c r="R26" i="42767" s="1"/>
  <c r="Q26" i="42767"/>
  <c r="P20" i="42767"/>
  <c r="L20" i="42767" s="1"/>
  <c r="N21" i="42767" s="1" a="1"/>
  <c r="N21" i="42767" s="1"/>
  <c r="O20" i="42767"/>
  <c r="O22" i="42767" s="1"/>
  <c r="N20" i="42767"/>
  <c r="N22" i="42767" s="1"/>
  <c r="R19" i="42767" a="1"/>
  <c r="R19" i="42767" s="1"/>
  <c r="Q19" i="42767"/>
  <c r="R18" i="42767" a="1"/>
  <c r="R18" i="42767" s="1"/>
  <c r="Q18" i="42767"/>
  <c r="R17" i="42767" a="1"/>
  <c r="R17" i="42767" s="1"/>
  <c r="Q17" i="42767"/>
  <c r="R16" i="42767" a="1"/>
  <c r="R16" i="42767" s="1"/>
  <c r="Q16" i="42767"/>
  <c r="R15" i="42767" a="1"/>
  <c r="R15" i="42767" s="1"/>
  <c r="Q15" i="42767"/>
  <c r="R14" i="42767" a="1"/>
  <c r="R14" i="42767" s="1"/>
  <c r="Q14" i="42767"/>
  <c r="R13" i="42767" a="1"/>
  <c r="R13" i="42767" s="1"/>
  <c r="Q13" i="42767"/>
  <c r="R12" i="42767" a="1"/>
  <c r="R12" i="42767" s="1"/>
  <c r="Q12" i="42767"/>
  <c r="R11" i="42767" a="1"/>
  <c r="R11" i="42767" s="1"/>
  <c r="Q11" i="42767"/>
  <c r="R10" i="42767" a="1"/>
  <c r="R10" i="42767" s="1"/>
  <c r="Q10" i="42767"/>
  <c r="R9" i="42767" a="1"/>
  <c r="R9" i="42767" s="1"/>
  <c r="Q9" i="42767"/>
  <c r="O4" i="42767"/>
  <c r="L4" i="42767"/>
  <c r="I4" i="42767"/>
  <c r="B4" i="42767"/>
  <c r="L2" i="42767"/>
  <c r="G2" i="42767"/>
  <c r="D2" i="42767"/>
  <c r="R83" i="42766" a="1"/>
  <c r="R83" i="42766" s="1"/>
  <c r="P79" i="42766"/>
  <c r="O79" i="42766"/>
  <c r="N79" i="42766"/>
  <c r="AW31" i="38" s="1"/>
  <c r="R78" i="42766" a="1"/>
  <c r="R78" i="42766" s="1"/>
  <c r="Q78" i="42766"/>
  <c r="R77" i="42766" a="1"/>
  <c r="R77" i="42766" s="1"/>
  <c r="Q77" i="42766"/>
  <c r="R76" i="42766" a="1"/>
  <c r="R76" i="42766" s="1"/>
  <c r="AT18" i="42661" s="1"/>
  <c r="Q76" i="42766"/>
  <c r="P70" i="42766"/>
  <c r="O70" i="42766"/>
  <c r="AT31" i="38" s="1"/>
  <c r="N70" i="42766"/>
  <c r="R69" i="42766" a="1"/>
  <c r="R69" i="42766" s="1"/>
  <c r="Q69" i="42766"/>
  <c r="R68" i="42766" a="1"/>
  <c r="R68" i="42766" s="1"/>
  <c r="AR18" i="42661" s="1"/>
  <c r="Q68" i="42766"/>
  <c r="P62" i="42766"/>
  <c r="AQ31" i="38" s="1"/>
  <c r="O62" i="42766"/>
  <c r="AP31" i="38" s="1"/>
  <c r="N62" i="42766"/>
  <c r="R61" i="42766" a="1"/>
  <c r="R61" i="42766" s="1"/>
  <c r="Q61" i="42766"/>
  <c r="R60" i="42766" a="1"/>
  <c r="R60" i="42766" s="1"/>
  <c r="Q60" i="42766"/>
  <c r="R59" i="42766" a="1"/>
  <c r="R59" i="42766" s="1"/>
  <c r="AO18" i="42661" s="1"/>
  <c r="Q59" i="42766"/>
  <c r="R58" i="42766" a="1"/>
  <c r="R58" i="42766" s="1"/>
  <c r="Q58" i="42766"/>
  <c r="R57" i="42766" a="1"/>
  <c r="R57" i="42766" s="1"/>
  <c r="Q57" i="42766"/>
  <c r="R56" i="42766" a="1"/>
  <c r="R56" i="42766" s="1"/>
  <c r="Q56" i="42766"/>
  <c r="R55" i="42766" a="1"/>
  <c r="R55" i="42766" s="1"/>
  <c r="Q55" i="42766"/>
  <c r="R54" i="42766" a="1"/>
  <c r="R54" i="42766" s="1"/>
  <c r="Q54" i="42766"/>
  <c r="P48" i="42766"/>
  <c r="O48" i="42766"/>
  <c r="AL31" i="38" s="1"/>
  <c r="N48" i="42766"/>
  <c r="R47" i="42766" a="1"/>
  <c r="R47" i="42766" s="1"/>
  <c r="AI18" i="42661" s="1"/>
  <c r="Q47" i="42766"/>
  <c r="R46" i="42766" a="1"/>
  <c r="R46" i="42766" s="1"/>
  <c r="AH18" i="42661" s="1"/>
  <c r="Q46" i="42766"/>
  <c r="R45" i="42766" a="1"/>
  <c r="R45" i="42766" s="1"/>
  <c r="Q45" i="42766"/>
  <c r="R44" i="42766" a="1"/>
  <c r="R44" i="42766" s="1"/>
  <c r="Q44" i="42766"/>
  <c r="R43" i="42766" a="1"/>
  <c r="R43" i="42766" s="1"/>
  <c r="Q43" i="42766"/>
  <c r="R42" i="42766" a="1"/>
  <c r="R42" i="42766" s="1"/>
  <c r="Q42" i="42766"/>
  <c r="R41" i="42766" a="1"/>
  <c r="R41" i="42766" s="1"/>
  <c r="Q41" i="42766"/>
  <c r="R40" i="42766" a="1"/>
  <c r="R40" i="42766" s="1"/>
  <c r="Q40" i="42766"/>
  <c r="P34" i="42766"/>
  <c r="L34" i="42766" s="1"/>
  <c r="N35" i="42766" s="1" a="1"/>
  <c r="N35" i="42766" s="1"/>
  <c r="O34" i="42766"/>
  <c r="O36" i="42766" s="1"/>
  <c r="N34" i="42766"/>
  <c r="R33" i="42766" a="1"/>
  <c r="R33" i="42766" s="1"/>
  <c r="Q33" i="42766"/>
  <c r="R32" i="42766" a="1"/>
  <c r="R32" i="42766" s="1"/>
  <c r="Q32" i="42766"/>
  <c r="R31" i="42766" a="1"/>
  <c r="R31" i="42766" s="1"/>
  <c r="Q31" i="42766"/>
  <c r="R30" i="42766" a="1"/>
  <c r="R30" i="42766" s="1"/>
  <c r="Q30" i="42766"/>
  <c r="R29" i="42766" a="1"/>
  <c r="R29" i="42766" s="1"/>
  <c r="Q29" i="42766"/>
  <c r="R28" i="42766" a="1"/>
  <c r="R28" i="42766" s="1"/>
  <c r="Q28" i="42766"/>
  <c r="R27" i="42766" a="1"/>
  <c r="R27" i="42766" s="1"/>
  <c r="Q27" i="42766"/>
  <c r="R26" i="42766" a="1"/>
  <c r="R26" i="42766" s="1"/>
  <c r="Q26" i="42766"/>
  <c r="P20" i="42766"/>
  <c r="L20" i="42766" s="1"/>
  <c r="N21" i="42766" s="1" a="1"/>
  <c r="N21" i="42766" s="1"/>
  <c r="O20" i="42766"/>
  <c r="O22" i="42766" s="1"/>
  <c r="N20" i="42766"/>
  <c r="N22" i="42766" s="1"/>
  <c r="R19" i="42766" a="1"/>
  <c r="R19" i="42766" s="1"/>
  <c r="Q19" i="42766"/>
  <c r="R18" i="42766" a="1"/>
  <c r="R18" i="42766" s="1"/>
  <c r="Q18" i="42766"/>
  <c r="R17" i="42766" a="1"/>
  <c r="R17" i="42766" s="1"/>
  <c r="Q17" i="42766"/>
  <c r="R16" i="42766" a="1"/>
  <c r="R16" i="42766" s="1"/>
  <c r="Q16" i="42766"/>
  <c r="R15" i="42766" a="1"/>
  <c r="R15" i="42766" s="1"/>
  <c r="Q15" i="42766"/>
  <c r="R14" i="42766" a="1"/>
  <c r="R14" i="42766" s="1"/>
  <c r="Q14" i="42766"/>
  <c r="R13" i="42766" a="1"/>
  <c r="R13" i="42766" s="1"/>
  <c r="Q13" i="42766"/>
  <c r="R12" i="42766" a="1"/>
  <c r="R12" i="42766" s="1"/>
  <c r="Q12" i="42766"/>
  <c r="R11" i="42766" a="1"/>
  <c r="R11" i="42766" s="1"/>
  <c r="Q11" i="42766"/>
  <c r="R10" i="42766" a="1"/>
  <c r="R10" i="42766" s="1"/>
  <c r="Q10" i="42766"/>
  <c r="R9" i="42766" a="1"/>
  <c r="R9" i="42766" s="1"/>
  <c r="Q9" i="42766"/>
  <c r="O4" i="42766"/>
  <c r="L4" i="42766"/>
  <c r="I4" i="42766"/>
  <c r="B4" i="42766"/>
  <c r="L2" i="42766"/>
  <c r="G2" i="42766"/>
  <c r="D2" i="42766"/>
  <c r="R83" i="42765" a="1"/>
  <c r="R83" i="42765" s="1"/>
  <c r="P79" i="42765"/>
  <c r="O79" i="42765"/>
  <c r="N79" i="42765"/>
  <c r="R78" i="42765" a="1"/>
  <c r="R78" i="42765" s="1"/>
  <c r="Q78" i="42765"/>
  <c r="R77" i="42765" a="1"/>
  <c r="R77" i="42765" s="1"/>
  <c r="Q77" i="42765"/>
  <c r="R76" i="42765" a="1"/>
  <c r="R76" i="42765" s="1"/>
  <c r="AT19" i="42661" s="1"/>
  <c r="Q76" i="42765"/>
  <c r="P70" i="42765"/>
  <c r="O70" i="42765"/>
  <c r="N70" i="42765"/>
  <c r="AS32" i="38" s="1"/>
  <c r="R69" i="42765" a="1"/>
  <c r="R69" i="42765" s="1"/>
  <c r="Q69" i="42765"/>
  <c r="R68" i="42765" a="1"/>
  <c r="R68" i="42765" s="1"/>
  <c r="AR19" i="42661" s="1"/>
  <c r="Q68" i="42765"/>
  <c r="N64" i="42765"/>
  <c r="P62" i="42765"/>
  <c r="O62" i="42765"/>
  <c r="N62" i="42765"/>
  <c r="AO32" i="38" s="1"/>
  <c r="R61" i="42765" a="1"/>
  <c r="R61" i="42765" s="1"/>
  <c r="Q61" i="42765"/>
  <c r="R60" i="42765" a="1"/>
  <c r="R60" i="42765" s="1"/>
  <c r="Q60" i="42765"/>
  <c r="R59" i="42765" a="1"/>
  <c r="R59" i="42765" s="1"/>
  <c r="AO19" i="42661" s="1"/>
  <c r="Q59" i="42765"/>
  <c r="R58" i="42765" a="1"/>
  <c r="R58" i="42765" s="1"/>
  <c r="Q58" i="42765"/>
  <c r="R57" i="42765" a="1"/>
  <c r="R57" i="42765" s="1"/>
  <c r="Q57" i="42765"/>
  <c r="R56" i="42765" a="1"/>
  <c r="R56" i="42765" s="1"/>
  <c r="Q56" i="42765"/>
  <c r="R55" i="42765" a="1"/>
  <c r="R55" i="42765" s="1"/>
  <c r="Q55" i="42765"/>
  <c r="R54" i="42765" a="1"/>
  <c r="R54" i="42765" s="1"/>
  <c r="Q54" i="42765"/>
  <c r="P48" i="42765"/>
  <c r="O48" i="42765"/>
  <c r="N48" i="42765"/>
  <c r="R47" i="42765" a="1"/>
  <c r="R47" i="42765" s="1"/>
  <c r="AI19" i="42661" s="1"/>
  <c r="Q47" i="42765"/>
  <c r="R46" i="42765" a="1"/>
  <c r="R46" i="42765" s="1"/>
  <c r="AH19" i="42661" s="1"/>
  <c r="Q46" i="42765"/>
  <c r="R45" i="42765" a="1"/>
  <c r="R45" i="42765" s="1"/>
  <c r="Q45" i="42765"/>
  <c r="R44" i="42765" a="1"/>
  <c r="R44" i="42765" s="1"/>
  <c r="Q44" i="42765"/>
  <c r="R43" i="42765" a="1"/>
  <c r="R43" i="42765" s="1"/>
  <c r="Q43" i="42765"/>
  <c r="R42" i="42765" a="1"/>
  <c r="R42" i="42765" s="1"/>
  <c r="Q42" i="42765"/>
  <c r="R41" i="42765" a="1"/>
  <c r="R41" i="42765" s="1"/>
  <c r="Q41" i="42765"/>
  <c r="R40" i="42765" a="1"/>
  <c r="R40" i="42765" s="1"/>
  <c r="Q40" i="42765"/>
  <c r="P34" i="42765"/>
  <c r="L34" i="42765" s="1"/>
  <c r="N35" i="42765" s="1" a="1"/>
  <c r="N35" i="42765" s="1"/>
  <c r="O34" i="42765"/>
  <c r="O36" i="42765" s="1"/>
  <c r="N34" i="42765"/>
  <c r="R33" i="42765" a="1"/>
  <c r="R33" i="42765" s="1"/>
  <c r="Q33" i="42765"/>
  <c r="R32" i="42765" a="1"/>
  <c r="R32" i="42765" s="1"/>
  <c r="Q32" i="42765"/>
  <c r="R31" i="42765" a="1"/>
  <c r="R31" i="42765" s="1"/>
  <c r="Q31" i="42765"/>
  <c r="R30" i="42765" a="1"/>
  <c r="R30" i="42765" s="1"/>
  <c r="Q30" i="42765"/>
  <c r="R29" i="42765" a="1"/>
  <c r="R29" i="42765" s="1"/>
  <c r="Q29" i="42765"/>
  <c r="R28" i="42765" a="1"/>
  <c r="R28" i="42765" s="1"/>
  <c r="Q28" i="42765"/>
  <c r="R27" i="42765" a="1"/>
  <c r="R27" i="42765" s="1"/>
  <c r="Q27" i="42765"/>
  <c r="R26" i="42765" a="1"/>
  <c r="R26" i="42765" s="1"/>
  <c r="Q26" i="42765"/>
  <c r="P20" i="42765"/>
  <c r="P22" i="42765" s="1"/>
  <c r="O20" i="42765"/>
  <c r="N20" i="42765"/>
  <c r="N22" i="42765" s="1"/>
  <c r="R19" i="42765" a="1"/>
  <c r="R19" i="42765" s="1"/>
  <c r="Q19" i="42765"/>
  <c r="R18" i="42765" a="1"/>
  <c r="R18" i="42765" s="1"/>
  <c r="Q18" i="42765"/>
  <c r="R17" i="42765" a="1"/>
  <c r="R17" i="42765" s="1"/>
  <c r="Q17" i="42765"/>
  <c r="R16" i="42765" a="1"/>
  <c r="R16" i="42765" s="1"/>
  <c r="Q16" i="42765"/>
  <c r="R15" i="42765" a="1"/>
  <c r="R15" i="42765" s="1"/>
  <c r="Q15" i="42765"/>
  <c r="R14" i="42765" a="1"/>
  <c r="R14" i="42765" s="1"/>
  <c r="Q14" i="42765"/>
  <c r="R13" i="42765" a="1"/>
  <c r="R13" i="42765" s="1"/>
  <c r="Q13" i="42765"/>
  <c r="R12" i="42765" a="1"/>
  <c r="R12" i="42765" s="1"/>
  <c r="Q12" i="42765"/>
  <c r="R11" i="42765" a="1"/>
  <c r="R11" i="42765" s="1"/>
  <c r="Q11" i="42765"/>
  <c r="R10" i="42765" a="1"/>
  <c r="R10" i="42765" s="1"/>
  <c r="Q10" i="42765"/>
  <c r="R9" i="42765" a="1"/>
  <c r="R9" i="42765" s="1"/>
  <c r="Q9" i="42765"/>
  <c r="O4" i="42765"/>
  <c r="L4" i="42765"/>
  <c r="I4" i="42765"/>
  <c r="B4" i="42765"/>
  <c r="L2" i="42765"/>
  <c r="G2" i="42765"/>
  <c r="D2" i="42765"/>
  <c r="R83" i="42764" a="1"/>
  <c r="R83" i="42764" s="1"/>
  <c r="P79" i="42764"/>
  <c r="AY33" i="38" s="1"/>
  <c r="O79" i="42764"/>
  <c r="AX33" i="38" s="1"/>
  <c r="N79" i="42764"/>
  <c r="R78" i="42764" a="1"/>
  <c r="R78" i="42764" s="1"/>
  <c r="Q78" i="42764"/>
  <c r="R77" i="42764" a="1"/>
  <c r="R77" i="42764" s="1"/>
  <c r="Q77" i="42764"/>
  <c r="R76" i="42764" a="1"/>
  <c r="R76" i="42764" s="1"/>
  <c r="AT20" i="42661" s="1"/>
  <c r="Q76" i="42764"/>
  <c r="P70" i="42764"/>
  <c r="O70" i="42764"/>
  <c r="N70" i="42764"/>
  <c r="AS33" i="38" s="1"/>
  <c r="R69" i="42764" a="1"/>
  <c r="R69" i="42764" s="1"/>
  <c r="Q69" i="42764"/>
  <c r="R68" i="42764" a="1"/>
  <c r="R68" i="42764" s="1"/>
  <c r="AR20" i="42661" s="1"/>
  <c r="Q68" i="42764"/>
  <c r="P62" i="42764"/>
  <c r="O62" i="42764"/>
  <c r="N62" i="42764"/>
  <c r="AO33" i="38" s="1"/>
  <c r="R61" i="42764" a="1"/>
  <c r="R61" i="42764" s="1"/>
  <c r="Q61" i="42764"/>
  <c r="R60" i="42764" a="1"/>
  <c r="R60" i="42764" s="1"/>
  <c r="Q60" i="42764"/>
  <c r="R59" i="42764" a="1"/>
  <c r="R59" i="42764" s="1"/>
  <c r="AO20" i="42661" s="1"/>
  <c r="Q59" i="42764"/>
  <c r="R58" i="42764" a="1"/>
  <c r="R58" i="42764" s="1"/>
  <c r="Q58" i="42764"/>
  <c r="R57" i="42764" a="1"/>
  <c r="R57" i="42764" s="1"/>
  <c r="Q57" i="42764"/>
  <c r="R56" i="42764" a="1"/>
  <c r="R56" i="42764" s="1"/>
  <c r="Q56" i="42764"/>
  <c r="R55" i="42764" a="1"/>
  <c r="R55" i="42764" s="1"/>
  <c r="Q55" i="42764"/>
  <c r="R54" i="42764" a="1"/>
  <c r="R54" i="42764" s="1"/>
  <c r="Q54" i="42764"/>
  <c r="P48" i="42764"/>
  <c r="O48" i="42764"/>
  <c r="N48" i="42764"/>
  <c r="AK33" i="38" s="1"/>
  <c r="R47" i="42764" a="1"/>
  <c r="R47" i="42764" s="1"/>
  <c r="AI20" i="42661" s="1"/>
  <c r="Q47" i="42764"/>
  <c r="R46" i="42764" a="1"/>
  <c r="R46" i="42764" s="1"/>
  <c r="AH20" i="42661" s="1"/>
  <c r="Q46" i="42764"/>
  <c r="R45" i="42764" a="1"/>
  <c r="R45" i="42764" s="1"/>
  <c r="Q45" i="42764"/>
  <c r="R44" i="42764" a="1"/>
  <c r="R44" i="42764" s="1"/>
  <c r="Q44" i="42764"/>
  <c r="R43" i="42764" a="1"/>
  <c r="R43" i="42764" s="1"/>
  <c r="Q43" i="42764"/>
  <c r="R42" i="42764" a="1"/>
  <c r="R42" i="42764" s="1"/>
  <c r="Q42" i="42764"/>
  <c r="R41" i="42764" a="1"/>
  <c r="R41" i="42764" s="1"/>
  <c r="Q41" i="42764"/>
  <c r="R40" i="42764" a="1"/>
  <c r="R40" i="42764" s="1"/>
  <c r="Q40" i="42764"/>
  <c r="P34" i="42764"/>
  <c r="P36" i="42764" s="1"/>
  <c r="O34" i="42764"/>
  <c r="N34" i="42764"/>
  <c r="N36" i="42764" s="1"/>
  <c r="R33" i="42764" a="1"/>
  <c r="R33" i="42764" s="1"/>
  <c r="Q33" i="42764"/>
  <c r="R32" i="42764" a="1"/>
  <c r="R32" i="42764" s="1"/>
  <c r="Q32" i="42764"/>
  <c r="R31" i="42764" a="1"/>
  <c r="R31" i="42764" s="1"/>
  <c r="Q31" i="42764"/>
  <c r="R30" i="42764" a="1"/>
  <c r="R30" i="42764" s="1"/>
  <c r="Q30" i="42764"/>
  <c r="R29" i="42764" a="1"/>
  <c r="R29" i="42764" s="1"/>
  <c r="Q29" i="42764"/>
  <c r="R28" i="42764" a="1"/>
  <c r="R28" i="42764" s="1"/>
  <c r="Q28" i="42764"/>
  <c r="R27" i="42764" a="1"/>
  <c r="R27" i="42764" s="1"/>
  <c r="Q27" i="42764"/>
  <c r="R26" i="42764" a="1"/>
  <c r="R26" i="42764" s="1"/>
  <c r="Q26" i="42764"/>
  <c r="P20" i="42764"/>
  <c r="O20" i="42764"/>
  <c r="N20" i="42764"/>
  <c r="N22" i="42764" s="1"/>
  <c r="R19" i="42764" a="1"/>
  <c r="R19" i="42764" s="1"/>
  <c r="Q19" i="42764"/>
  <c r="R18" i="42764" a="1"/>
  <c r="R18" i="42764" s="1"/>
  <c r="Q18" i="42764"/>
  <c r="R17" i="42764" a="1"/>
  <c r="R17" i="42764" s="1"/>
  <c r="Q17" i="42764"/>
  <c r="R16" i="42764" a="1"/>
  <c r="R16" i="42764" s="1"/>
  <c r="Q16" i="42764"/>
  <c r="R15" i="42764" a="1"/>
  <c r="R15" i="42764" s="1"/>
  <c r="Q15" i="42764"/>
  <c r="R14" i="42764" a="1"/>
  <c r="R14" i="42764" s="1"/>
  <c r="Q14" i="42764"/>
  <c r="R13" i="42764" a="1"/>
  <c r="R13" i="42764" s="1"/>
  <c r="Q13" i="42764"/>
  <c r="R12" i="42764" a="1"/>
  <c r="R12" i="42764" s="1"/>
  <c r="Q12" i="42764"/>
  <c r="R11" i="42764" a="1"/>
  <c r="R11" i="42764" s="1"/>
  <c r="Q11" i="42764"/>
  <c r="R10" i="42764" a="1"/>
  <c r="R10" i="42764" s="1"/>
  <c r="Q10" i="42764"/>
  <c r="R9" i="42764" a="1"/>
  <c r="R9" i="42764" s="1"/>
  <c r="Q9" i="42764"/>
  <c r="O4" i="42764"/>
  <c r="L4" i="42764"/>
  <c r="I4" i="42764"/>
  <c r="B4" i="42764"/>
  <c r="L2" i="42764"/>
  <c r="G2" i="42764"/>
  <c r="D2" i="42764"/>
  <c r="R83" i="42763" a="1"/>
  <c r="R83" i="42763" s="1"/>
  <c r="P79" i="42763"/>
  <c r="O79" i="42763"/>
  <c r="N79" i="42763"/>
  <c r="AW34" i="38" s="1"/>
  <c r="R78" i="42763" a="1"/>
  <c r="R78" i="42763" s="1"/>
  <c r="Q78" i="42763"/>
  <c r="R77" i="42763" a="1"/>
  <c r="R77" i="42763" s="1"/>
  <c r="Q77" i="42763"/>
  <c r="R76" i="42763" a="1"/>
  <c r="R76" i="42763" s="1"/>
  <c r="AT21" i="42661" s="1"/>
  <c r="Q76" i="42763"/>
  <c r="P70" i="42763"/>
  <c r="O70" i="42763"/>
  <c r="AT34" i="38" s="1"/>
  <c r="N70" i="42763"/>
  <c r="R69" i="42763" a="1"/>
  <c r="R69" i="42763" s="1"/>
  <c r="Q69" i="42763"/>
  <c r="R68" i="42763" a="1"/>
  <c r="R68" i="42763" s="1"/>
  <c r="AR21" i="42661" s="1"/>
  <c r="Q68" i="42763"/>
  <c r="P62" i="42763"/>
  <c r="AQ34" i="38" s="1"/>
  <c r="O62" i="42763"/>
  <c r="N62" i="42763"/>
  <c r="AO34" i="38" s="1"/>
  <c r="R61" i="42763" a="1"/>
  <c r="R61" i="42763" s="1"/>
  <c r="Q61" i="42763"/>
  <c r="R60" i="42763" a="1"/>
  <c r="R60" i="42763" s="1"/>
  <c r="Q60" i="42763"/>
  <c r="R59" i="42763" a="1"/>
  <c r="R59" i="42763" s="1"/>
  <c r="AO21" i="42661" s="1"/>
  <c r="Q59" i="42763"/>
  <c r="R58" i="42763" a="1"/>
  <c r="R58" i="42763" s="1"/>
  <c r="Q58" i="42763"/>
  <c r="R57" i="42763" a="1"/>
  <c r="R57" i="42763" s="1"/>
  <c r="Q57" i="42763"/>
  <c r="R56" i="42763" a="1"/>
  <c r="R56" i="42763" s="1"/>
  <c r="Q56" i="42763"/>
  <c r="R55" i="42763" a="1"/>
  <c r="R55" i="42763" s="1"/>
  <c r="Q55" i="42763"/>
  <c r="R54" i="42763" a="1"/>
  <c r="R54" i="42763" s="1"/>
  <c r="Q54" i="42763"/>
  <c r="P48" i="42763"/>
  <c r="AM34" i="38" s="1"/>
  <c r="O48" i="42763"/>
  <c r="AL34" i="38" s="1"/>
  <c r="N48" i="42763"/>
  <c r="R47" i="42763" a="1"/>
  <c r="R47" i="42763" s="1"/>
  <c r="AI21" i="42661" s="1"/>
  <c r="Q47" i="42763"/>
  <c r="R46" i="42763" a="1"/>
  <c r="R46" i="42763" s="1"/>
  <c r="AH21" i="42661" s="1"/>
  <c r="Q46" i="42763"/>
  <c r="R45" i="42763" a="1"/>
  <c r="R45" i="42763" s="1"/>
  <c r="Q45" i="42763"/>
  <c r="R44" i="42763" a="1"/>
  <c r="R44" i="42763" s="1"/>
  <c r="Q44" i="42763"/>
  <c r="R43" i="42763" a="1"/>
  <c r="R43" i="42763" s="1"/>
  <c r="Q43" i="42763"/>
  <c r="R42" i="42763" a="1"/>
  <c r="R42" i="42763" s="1"/>
  <c r="Q42" i="42763"/>
  <c r="R41" i="42763" a="1"/>
  <c r="R41" i="42763" s="1"/>
  <c r="Q41" i="42763"/>
  <c r="R40" i="42763" a="1"/>
  <c r="R40" i="42763" s="1"/>
  <c r="Q40" i="42763"/>
  <c r="P34" i="42763"/>
  <c r="O34" i="42763"/>
  <c r="N34" i="42763"/>
  <c r="N36" i="42763" s="1"/>
  <c r="R33" i="42763" a="1"/>
  <c r="R33" i="42763" s="1"/>
  <c r="Q33" i="42763"/>
  <c r="R32" i="42763" a="1"/>
  <c r="R32" i="42763" s="1"/>
  <c r="Q32" i="42763"/>
  <c r="R31" i="42763" a="1"/>
  <c r="R31" i="42763" s="1"/>
  <c r="Q31" i="42763"/>
  <c r="R30" i="42763" a="1"/>
  <c r="R30" i="42763" s="1"/>
  <c r="Q30" i="42763"/>
  <c r="R29" i="42763" a="1"/>
  <c r="R29" i="42763" s="1"/>
  <c r="Q29" i="42763"/>
  <c r="R28" i="42763" a="1"/>
  <c r="R28" i="42763" s="1"/>
  <c r="Q28" i="42763"/>
  <c r="R27" i="42763" a="1"/>
  <c r="R27" i="42763" s="1"/>
  <c r="Q27" i="42763"/>
  <c r="R26" i="42763" a="1"/>
  <c r="R26" i="42763" s="1"/>
  <c r="Q26" i="42763"/>
  <c r="P20" i="42763"/>
  <c r="P22" i="42763" s="1"/>
  <c r="O20" i="42763"/>
  <c r="O22" i="42763" s="1"/>
  <c r="N20" i="42763"/>
  <c r="N22" i="42763" s="1"/>
  <c r="R19" i="42763" a="1"/>
  <c r="R19" i="42763" s="1"/>
  <c r="Q19" i="42763"/>
  <c r="R18" i="42763" a="1"/>
  <c r="R18" i="42763" s="1"/>
  <c r="Q18" i="42763"/>
  <c r="R17" i="42763" a="1"/>
  <c r="R17" i="42763" s="1"/>
  <c r="Q17" i="42763"/>
  <c r="R16" i="42763" a="1"/>
  <c r="R16" i="42763" s="1"/>
  <c r="Q16" i="42763"/>
  <c r="R15" i="42763" a="1"/>
  <c r="R15" i="42763" s="1"/>
  <c r="Q15" i="42763"/>
  <c r="R14" i="42763" a="1"/>
  <c r="R14" i="42763" s="1"/>
  <c r="Q14" i="42763"/>
  <c r="R13" i="42763" a="1"/>
  <c r="R13" i="42763" s="1"/>
  <c r="Q13" i="42763"/>
  <c r="R12" i="42763" a="1"/>
  <c r="R12" i="42763" s="1"/>
  <c r="Q12" i="42763"/>
  <c r="R11" i="42763" a="1"/>
  <c r="R11" i="42763" s="1"/>
  <c r="Q11" i="42763"/>
  <c r="R10" i="42763" a="1"/>
  <c r="R10" i="42763" s="1"/>
  <c r="Q10" i="42763"/>
  <c r="R9" i="42763" a="1"/>
  <c r="R9" i="42763" s="1"/>
  <c r="Q9" i="42763"/>
  <c r="O4" i="42763"/>
  <c r="L4" i="42763"/>
  <c r="I4" i="42763"/>
  <c r="B4" i="42763"/>
  <c r="L2" i="42763"/>
  <c r="G2" i="42763"/>
  <c r="D2" i="42763"/>
  <c r="R83" i="42762" a="1"/>
  <c r="R83" i="42762" s="1"/>
  <c r="P79" i="42762"/>
  <c r="AY35" i="38" s="1"/>
  <c r="O79" i="42762"/>
  <c r="N79" i="42762"/>
  <c r="AW35" i="38" s="1"/>
  <c r="R78" i="42762" a="1"/>
  <c r="R78" i="42762" s="1"/>
  <c r="Q78" i="42762"/>
  <c r="R77" i="42762" a="1"/>
  <c r="R77" i="42762" s="1"/>
  <c r="Q77" i="42762"/>
  <c r="R76" i="42762" a="1"/>
  <c r="R76" i="42762" s="1"/>
  <c r="AT22" i="42661" s="1"/>
  <c r="Q76" i="42762"/>
  <c r="P70" i="42762"/>
  <c r="AU35" i="38" s="1"/>
  <c r="O70" i="42762"/>
  <c r="AT35" i="38" s="1"/>
  <c r="N70" i="42762"/>
  <c r="R69" i="42762" a="1"/>
  <c r="R69" i="42762" s="1"/>
  <c r="Q69" i="42762"/>
  <c r="R68" i="42762" a="1"/>
  <c r="R68" i="42762" s="1"/>
  <c r="AR22" i="42661" s="1"/>
  <c r="Q68" i="42762"/>
  <c r="P62" i="42762"/>
  <c r="O62" i="42762"/>
  <c r="N62" i="42762"/>
  <c r="R61" i="42762" a="1"/>
  <c r="R61" i="42762" s="1"/>
  <c r="Q61" i="42762"/>
  <c r="R60" i="42762" a="1"/>
  <c r="R60" i="42762" s="1"/>
  <c r="Q60" i="42762"/>
  <c r="R59" i="42762" a="1"/>
  <c r="R59" i="42762" s="1"/>
  <c r="AO22" i="42661" s="1"/>
  <c r="Q59" i="42762"/>
  <c r="R58" i="42762" a="1"/>
  <c r="R58" i="42762" s="1"/>
  <c r="Q58" i="42762"/>
  <c r="R57" i="42762" a="1"/>
  <c r="R57" i="42762" s="1"/>
  <c r="Q57" i="42762"/>
  <c r="R56" i="42762" a="1"/>
  <c r="R56" i="42762" s="1"/>
  <c r="Q56" i="42762"/>
  <c r="R55" i="42762" a="1"/>
  <c r="R55" i="42762" s="1"/>
  <c r="Q55" i="42762"/>
  <c r="R54" i="42762" a="1"/>
  <c r="R54" i="42762" s="1"/>
  <c r="Q54" i="42762"/>
  <c r="P48" i="42762"/>
  <c r="AM35" i="38" s="1"/>
  <c r="O48" i="42762"/>
  <c r="AL35" i="38" s="1"/>
  <c r="N48" i="42762"/>
  <c r="R47" i="42762" a="1"/>
  <c r="R47" i="42762" s="1"/>
  <c r="AI22" i="42661" s="1"/>
  <c r="Q47" i="42762"/>
  <c r="R46" i="42762" a="1"/>
  <c r="R46" i="42762" s="1"/>
  <c r="AH22" i="42661" s="1"/>
  <c r="Q46" i="42762"/>
  <c r="R45" i="42762" a="1"/>
  <c r="R45" i="42762" s="1"/>
  <c r="Q45" i="42762"/>
  <c r="R44" i="42762" a="1"/>
  <c r="R44" i="42762" s="1"/>
  <c r="Q44" i="42762"/>
  <c r="R43" i="42762" a="1"/>
  <c r="R43" i="42762" s="1"/>
  <c r="Q43" i="42762"/>
  <c r="R42" i="42762" a="1"/>
  <c r="R42" i="42762" s="1"/>
  <c r="Q42" i="42762"/>
  <c r="R41" i="42762" a="1"/>
  <c r="R41" i="42762" s="1"/>
  <c r="Q41" i="42762"/>
  <c r="R40" i="42762" a="1"/>
  <c r="R40" i="42762" s="1"/>
  <c r="Q40" i="42762"/>
  <c r="P34" i="42762"/>
  <c r="P36" i="42762" s="1"/>
  <c r="O34" i="42762"/>
  <c r="O36" i="42762" s="1"/>
  <c r="N34" i="42762"/>
  <c r="N36" i="42762" s="1"/>
  <c r="R33" i="42762" a="1"/>
  <c r="R33" i="42762" s="1"/>
  <c r="Q33" i="42762"/>
  <c r="R32" i="42762" a="1"/>
  <c r="R32" i="42762" s="1"/>
  <c r="Q32" i="42762"/>
  <c r="R31" i="42762" a="1"/>
  <c r="R31" i="42762" s="1"/>
  <c r="Q31" i="42762"/>
  <c r="R30" i="42762" a="1"/>
  <c r="R30" i="42762" s="1"/>
  <c r="Q30" i="42762"/>
  <c r="R29" i="42762" a="1"/>
  <c r="R29" i="42762" s="1"/>
  <c r="Q29" i="42762"/>
  <c r="R28" i="42762" a="1"/>
  <c r="R28" i="42762" s="1"/>
  <c r="Q28" i="42762"/>
  <c r="R27" i="42762" a="1"/>
  <c r="R27" i="42762" s="1"/>
  <c r="Q27" i="42762"/>
  <c r="R26" i="42762" a="1"/>
  <c r="R26" i="42762" s="1"/>
  <c r="Q26" i="42762"/>
  <c r="P20" i="42762"/>
  <c r="P22" i="42762" s="1"/>
  <c r="O20" i="42762"/>
  <c r="O22" i="42762" s="1"/>
  <c r="N20" i="42762"/>
  <c r="R19" i="42762" a="1"/>
  <c r="R19" i="42762" s="1"/>
  <c r="Q19" i="42762"/>
  <c r="R18" i="42762" a="1"/>
  <c r="R18" i="42762" s="1"/>
  <c r="Q18" i="42762"/>
  <c r="R17" i="42762" a="1"/>
  <c r="R17" i="42762" s="1"/>
  <c r="Q17" i="42762"/>
  <c r="R16" i="42762" a="1"/>
  <c r="R16" i="42762" s="1"/>
  <c r="Q16" i="42762"/>
  <c r="R15" i="42762" a="1"/>
  <c r="R15" i="42762" s="1"/>
  <c r="Q15" i="42762"/>
  <c r="R14" i="42762" a="1"/>
  <c r="R14" i="42762" s="1"/>
  <c r="Q14" i="42762"/>
  <c r="R13" i="42762" a="1"/>
  <c r="R13" i="42762" s="1"/>
  <c r="Q13" i="42762"/>
  <c r="R12" i="42762" a="1"/>
  <c r="R12" i="42762" s="1"/>
  <c r="Q12" i="42762"/>
  <c r="R11" i="42762" a="1"/>
  <c r="R11" i="42762" s="1"/>
  <c r="Q11" i="42762"/>
  <c r="R10" i="42762" a="1"/>
  <c r="R10" i="42762" s="1"/>
  <c r="Q10" i="42762"/>
  <c r="R9" i="42762" a="1"/>
  <c r="R9" i="42762" s="1"/>
  <c r="Q9" i="42762"/>
  <c r="O4" i="42762"/>
  <c r="L4" i="42762"/>
  <c r="I4" i="42762"/>
  <c r="B4" i="42762"/>
  <c r="L2" i="42762"/>
  <c r="G2" i="42762"/>
  <c r="D2" i="42762"/>
  <c r="R83" i="42761" a="1"/>
  <c r="R83" i="42761" s="1"/>
  <c r="P79" i="42761"/>
  <c r="AY36" i="38" s="1"/>
  <c r="O79" i="42761"/>
  <c r="N79" i="42761"/>
  <c r="AW36" i="38" s="1"/>
  <c r="R78" i="42761" a="1"/>
  <c r="R78" i="42761" s="1"/>
  <c r="Q78" i="42761"/>
  <c r="R77" i="42761" a="1"/>
  <c r="R77" i="42761" s="1"/>
  <c r="Q77" i="42761"/>
  <c r="R76" i="42761" a="1"/>
  <c r="R76" i="42761" s="1"/>
  <c r="AT23" i="42661" s="1"/>
  <c r="Q76" i="42761"/>
  <c r="P70" i="42761"/>
  <c r="O70" i="42761"/>
  <c r="AT36" i="38" s="1"/>
  <c r="N70" i="42761"/>
  <c r="L70" i="42761"/>
  <c r="N71" i="42761" s="1" a="1"/>
  <c r="N71" i="42761" s="1"/>
  <c r="R69" i="42761" a="1"/>
  <c r="R69" i="42761" s="1"/>
  <c r="Q69" i="42761"/>
  <c r="R68" i="42761" a="1"/>
  <c r="R68" i="42761" s="1"/>
  <c r="AR23" i="42661" s="1"/>
  <c r="Q68" i="42761"/>
  <c r="P62" i="42761"/>
  <c r="AQ36" i="38" s="1"/>
  <c r="O62" i="42761"/>
  <c r="AP36" i="38" s="1"/>
  <c r="N62" i="42761"/>
  <c r="AO36" i="38" s="1"/>
  <c r="R61" i="42761" a="1"/>
  <c r="R61" i="42761" s="1"/>
  <c r="Q61" i="42761"/>
  <c r="R60" i="42761" a="1"/>
  <c r="R60" i="42761" s="1"/>
  <c r="Q60" i="42761"/>
  <c r="R59" i="42761" a="1"/>
  <c r="R59" i="42761" s="1"/>
  <c r="AO23" i="42661" s="1"/>
  <c r="Q59" i="42761"/>
  <c r="R58" i="42761" a="1"/>
  <c r="R58" i="42761" s="1"/>
  <c r="Q58" i="42761"/>
  <c r="R57" i="42761" a="1"/>
  <c r="R57" i="42761" s="1"/>
  <c r="Q57" i="42761"/>
  <c r="R56" i="42761" a="1"/>
  <c r="R56" i="42761" s="1"/>
  <c r="Q56" i="42761"/>
  <c r="R55" i="42761" a="1"/>
  <c r="R55" i="42761" s="1"/>
  <c r="Q55" i="42761"/>
  <c r="R54" i="42761" a="1"/>
  <c r="R54" i="42761" s="1"/>
  <c r="Q54" i="42761"/>
  <c r="P48" i="42761"/>
  <c r="O48" i="42761"/>
  <c r="N48" i="42761"/>
  <c r="R47" i="42761" a="1"/>
  <c r="R47" i="42761" s="1"/>
  <c r="AI23" i="42661" s="1"/>
  <c r="Q47" i="42761"/>
  <c r="R46" i="42761" a="1"/>
  <c r="R46" i="42761" s="1"/>
  <c r="AH23" i="42661" s="1"/>
  <c r="Q46" i="42761"/>
  <c r="R45" i="42761" a="1"/>
  <c r="R45" i="42761" s="1"/>
  <c r="Q45" i="42761"/>
  <c r="R44" i="42761" a="1"/>
  <c r="R44" i="42761" s="1"/>
  <c r="Q44" i="42761"/>
  <c r="R43" i="42761" a="1"/>
  <c r="R43" i="42761" s="1"/>
  <c r="Q43" i="42761"/>
  <c r="R42" i="42761" a="1"/>
  <c r="R42" i="42761" s="1"/>
  <c r="Q42" i="42761"/>
  <c r="R41" i="42761" a="1"/>
  <c r="R41" i="42761" s="1"/>
  <c r="Q41" i="42761"/>
  <c r="R40" i="42761" a="1"/>
  <c r="R40" i="42761" s="1"/>
  <c r="Q40" i="42761"/>
  <c r="P34" i="42761"/>
  <c r="L34" i="42761" s="1"/>
  <c r="N35" i="42761" s="1" a="1"/>
  <c r="N35" i="42761" s="1"/>
  <c r="O34" i="42761"/>
  <c r="O36" i="42761" s="1"/>
  <c r="N34" i="42761"/>
  <c r="R33" i="42761" a="1"/>
  <c r="R33" i="42761" s="1"/>
  <c r="Q33" i="42761"/>
  <c r="R32" i="42761" a="1"/>
  <c r="R32" i="42761" s="1"/>
  <c r="Q32" i="42761"/>
  <c r="R31" i="42761" a="1"/>
  <c r="R31" i="42761" s="1"/>
  <c r="Q31" i="42761"/>
  <c r="R30" i="42761" a="1"/>
  <c r="R30" i="42761" s="1"/>
  <c r="Q30" i="42761"/>
  <c r="R29" i="42761" a="1"/>
  <c r="R29" i="42761" s="1"/>
  <c r="Q29" i="42761"/>
  <c r="R28" i="42761" a="1"/>
  <c r="R28" i="42761" s="1"/>
  <c r="Q28" i="42761"/>
  <c r="R27" i="42761" a="1"/>
  <c r="R27" i="42761" s="1"/>
  <c r="Q27" i="42761"/>
  <c r="R26" i="42761" a="1"/>
  <c r="R26" i="42761" s="1"/>
  <c r="Q26" i="42761"/>
  <c r="P20" i="42761"/>
  <c r="P22" i="42761" s="1"/>
  <c r="O20" i="42761"/>
  <c r="O22" i="42761" s="1"/>
  <c r="N20" i="42761"/>
  <c r="R19" i="42761" a="1"/>
  <c r="R19" i="42761" s="1"/>
  <c r="Q19" i="42761"/>
  <c r="R18" i="42761" a="1"/>
  <c r="R18" i="42761" s="1"/>
  <c r="Q18" i="42761"/>
  <c r="R17" i="42761" a="1"/>
  <c r="R17" i="42761" s="1"/>
  <c r="Q17" i="42761"/>
  <c r="R16" i="42761" a="1"/>
  <c r="R16" i="42761" s="1"/>
  <c r="Q16" i="42761"/>
  <c r="R15" i="42761" a="1"/>
  <c r="R15" i="42761" s="1"/>
  <c r="Q15" i="42761"/>
  <c r="R14" i="42761" a="1"/>
  <c r="R14" i="42761" s="1"/>
  <c r="Q14" i="42761"/>
  <c r="R13" i="42761" a="1"/>
  <c r="R13" i="42761" s="1"/>
  <c r="Q13" i="42761"/>
  <c r="R12" i="42761" a="1"/>
  <c r="R12" i="42761" s="1"/>
  <c r="Q12" i="42761"/>
  <c r="R11" i="42761" a="1"/>
  <c r="R11" i="42761" s="1"/>
  <c r="Q11" i="42761"/>
  <c r="R10" i="42761" a="1"/>
  <c r="R10" i="42761" s="1"/>
  <c r="Q10" i="42761"/>
  <c r="R9" i="42761" a="1"/>
  <c r="R9" i="42761" s="1"/>
  <c r="Q9" i="42761"/>
  <c r="O4" i="42761"/>
  <c r="L4" i="42761"/>
  <c r="I4" i="42761"/>
  <c r="B4" i="42761"/>
  <c r="L2" i="42761"/>
  <c r="G2" i="42761"/>
  <c r="D2" i="42761"/>
  <c r="R83" i="42772" a="1"/>
  <c r="R83" i="42772" s="1"/>
  <c r="P79" i="42772"/>
  <c r="O79" i="42772"/>
  <c r="N79" i="42772"/>
  <c r="R78" i="42772" a="1"/>
  <c r="R78" i="42772" s="1"/>
  <c r="Q78" i="42772"/>
  <c r="R77" i="42772" a="1"/>
  <c r="R77" i="42772" s="1"/>
  <c r="Q77" i="42772"/>
  <c r="R76" i="42772" a="1"/>
  <c r="R76" i="42772" s="1"/>
  <c r="AT24" i="42661" s="1"/>
  <c r="Q76" i="42772"/>
  <c r="P70" i="42772"/>
  <c r="O70" i="42772"/>
  <c r="N70" i="42772"/>
  <c r="R69" i="42772" a="1"/>
  <c r="R69" i="42772" s="1"/>
  <c r="Q69" i="42772"/>
  <c r="R68" i="42772" a="1"/>
  <c r="R68" i="42772" s="1"/>
  <c r="AR24" i="42661" s="1"/>
  <c r="Q68" i="42772"/>
  <c r="P62" i="42772"/>
  <c r="O62" i="42772"/>
  <c r="AP37" i="38" s="1"/>
  <c r="N62" i="42772"/>
  <c r="AO37" i="38" s="1"/>
  <c r="R61" i="42772" a="1"/>
  <c r="R61" i="42772" s="1"/>
  <c r="Q61" i="42772"/>
  <c r="R60" i="42772" a="1"/>
  <c r="R60" i="42772" s="1"/>
  <c r="Q60" i="42772"/>
  <c r="R59" i="42772" a="1"/>
  <c r="R59" i="42772" s="1"/>
  <c r="AO24" i="42661" s="1"/>
  <c r="Q59" i="42772"/>
  <c r="R58" i="42772" a="1"/>
  <c r="R58" i="42772" s="1"/>
  <c r="Q58" i="42772"/>
  <c r="R57" i="42772" a="1"/>
  <c r="R57" i="42772" s="1"/>
  <c r="Q57" i="42772"/>
  <c r="R56" i="42772" a="1"/>
  <c r="R56" i="42772" s="1"/>
  <c r="Q56" i="42772"/>
  <c r="R55" i="42772" a="1"/>
  <c r="R55" i="42772" s="1"/>
  <c r="Q55" i="42772"/>
  <c r="R54" i="42772" a="1"/>
  <c r="R54" i="42772" s="1"/>
  <c r="Q54" i="42772"/>
  <c r="P48" i="42772"/>
  <c r="O48" i="42772"/>
  <c r="N48" i="42772"/>
  <c r="R47" i="42772" a="1"/>
  <c r="R47" i="42772" s="1"/>
  <c r="AI24" i="42661" s="1"/>
  <c r="Q47" i="42772"/>
  <c r="R46" i="42772" a="1"/>
  <c r="R46" i="42772" s="1"/>
  <c r="AH24" i="42661" s="1"/>
  <c r="Q46" i="42772"/>
  <c r="R45" i="42772" a="1"/>
  <c r="R45" i="42772" s="1"/>
  <c r="Q45" i="42772"/>
  <c r="R44" i="42772" a="1"/>
  <c r="R44" i="42772" s="1"/>
  <c r="Q44" i="42772"/>
  <c r="R43" i="42772" a="1"/>
  <c r="R43" i="42772" s="1"/>
  <c r="Q43" i="42772"/>
  <c r="R42" i="42772" a="1"/>
  <c r="R42" i="42772" s="1"/>
  <c r="Q42" i="42772"/>
  <c r="R41" i="42772" a="1"/>
  <c r="R41" i="42772" s="1"/>
  <c r="Q41" i="42772"/>
  <c r="R40" i="42772" a="1"/>
  <c r="R40" i="42772" s="1"/>
  <c r="Q40" i="42772"/>
  <c r="P34" i="42772"/>
  <c r="L34" i="42772" s="1"/>
  <c r="O34" i="42772"/>
  <c r="O36" i="42772" s="1"/>
  <c r="N34" i="42772"/>
  <c r="R33" i="42772" a="1"/>
  <c r="R33" i="42772" s="1"/>
  <c r="Q33" i="42772"/>
  <c r="R32" i="42772" a="1"/>
  <c r="R32" i="42772" s="1"/>
  <c r="Q32" i="42772"/>
  <c r="R31" i="42772" a="1"/>
  <c r="R31" i="42772" s="1"/>
  <c r="Q31" i="42772"/>
  <c r="R30" i="42772" a="1"/>
  <c r="R30" i="42772" s="1"/>
  <c r="Q30" i="42772"/>
  <c r="R29" i="42772" a="1"/>
  <c r="R29" i="42772" s="1"/>
  <c r="Q29" i="42772"/>
  <c r="R28" i="42772" a="1"/>
  <c r="R28" i="42772" s="1"/>
  <c r="Q28" i="42772"/>
  <c r="R27" i="42772" a="1"/>
  <c r="R27" i="42772" s="1"/>
  <c r="Q27" i="42772"/>
  <c r="R26" i="42772" a="1"/>
  <c r="R26" i="42772" s="1"/>
  <c r="Q26" i="42772"/>
  <c r="P20" i="42772"/>
  <c r="P22" i="42772" s="1"/>
  <c r="O20" i="42772"/>
  <c r="O22" i="42772" s="1"/>
  <c r="N20" i="42772"/>
  <c r="R19" i="42772" a="1"/>
  <c r="R19" i="42772" s="1"/>
  <c r="Q19" i="42772"/>
  <c r="R18" i="42772" a="1"/>
  <c r="R18" i="42772" s="1"/>
  <c r="Q18" i="42772"/>
  <c r="R17" i="42772" a="1"/>
  <c r="R17" i="42772" s="1"/>
  <c r="Q17" i="42772"/>
  <c r="R16" i="42772" a="1"/>
  <c r="R16" i="42772" s="1"/>
  <c r="Q16" i="42772"/>
  <c r="R15" i="42772" a="1"/>
  <c r="R15" i="42772" s="1"/>
  <c r="Q15" i="42772"/>
  <c r="R14" i="42772" a="1"/>
  <c r="R14" i="42772" s="1"/>
  <c r="Q14" i="42772"/>
  <c r="R13" i="42772" a="1"/>
  <c r="R13" i="42772" s="1"/>
  <c r="Q13" i="42772"/>
  <c r="R12" i="42772" a="1"/>
  <c r="R12" i="42772" s="1"/>
  <c r="Q12" i="42772"/>
  <c r="R11" i="42772" a="1"/>
  <c r="R11" i="42772" s="1"/>
  <c r="Q11" i="42772"/>
  <c r="R10" i="42772" a="1"/>
  <c r="R10" i="42772" s="1"/>
  <c r="Q10" i="42772"/>
  <c r="R9" i="42772" a="1"/>
  <c r="R9" i="42772" s="1"/>
  <c r="Q9" i="42772"/>
  <c r="O4" i="42772"/>
  <c r="L4" i="42772"/>
  <c r="I4" i="42772"/>
  <c r="B4" i="42772"/>
  <c r="L2" i="42772"/>
  <c r="G2" i="42772"/>
  <c r="D2" i="42772"/>
  <c r="R83" i="42773" a="1"/>
  <c r="R83" i="42773" s="1"/>
  <c r="P79" i="42773"/>
  <c r="O79" i="42773"/>
  <c r="N79" i="42773"/>
  <c r="AW38" i="38" s="1"/>
  <c r="R78" i="42773" a="1"/>
  <c r="R78" i="42773" s="1"/>
  <c r="Q78" i="42773"/>
  <c r="R77" i="42773" a="1"/>
  <c r="R77" i="42773" s="1"/>
  <c r="Q77" i="42773"/>
  <c r="R76" i="42773" a="1"/>
  <c r="R76" i="42773" s="1"/>
  <c r="AT25" i="42661" s="1"/>
  <c r="Q76" i="42773"/>
  <c r="P70" i="42773"/>
  <c r="O70" i="42773"/>
  <c r="AT38" i="38" s="1"/>
  <c r="N70" i="42773"/>
  <c r="R69" i="42773" a="1"/>
  <c r="R69" i="42773" s="1"/>
  <c r="Q69" i="42773"/>
  <c r="R68" i="42773" a="1"/>
  <c r="R68" i="42773" s="1"/>
  <c r="AR25" i="42661" s="1"/>
  <c r="Q68" i="42773"/>
  <c r="P62" i="42773"/>
  <c r="O62" i="42773"/>
  <c r="N62" i="42773"/>
  <c r="AO38" i="38" s="1"/>
  <c r="R61" i="42773" a="1"/>
  <c r="R61" i="42773" s="1"/>
  <c r="Q61" i="42773"/>
  <c r="R60" i="42773" a="1"/>
  <c r="R60" i="42773" s="1"/>
  <c r="Q60" i="42773"/>
  <c r="R59" i="42773" a="1"/>
  <c r="R59" i="42773" s="1"/>
  <c r="AO25" i="42661" s="1"/>
  <c r="Q59" i="42773"/>
  <c r="R58" i="42773" a="1"/>
  <c r="R58" i="42773" s="1"/>
  <c r="Q58" i="42773"/>
  <c r="R57" i="42773" a="1"/>
  <c r="R57" i="42773" s="1"/>
  <c r="Q57" i="42773"/>
  <c r="R56" i="42773" a="1"/>
  <c r="R56" i="42773" s="1"/>
  <c r="Q56" i="42773"/>
  <c r="R55" i="42773" a="1"/>
  <c r="R55" i="42773" s="1"/>
  <c r="Q55" i="42773"/>
  <c r="R54" i="42773" a="1"/>
  <c r="R54" i="42773" s="1"/>
  <c r="Q54" i="42773"/>
  <c r="P48" i="42773"/>
  <c r="O48" i="42773"/>
  <c r="AL38" i="38" s="1"/>
  <c r="N48" i="42773"/>
  <c r="R47" i="42773" a="1"/>
  <c r="R47" i="42773" s="1"/>
  <c r="AI25" i="42661" s="1"/>
  <c r="Q47" i="42773"/>
  <c r="R46" i="42773" a="1"/>
  <c r="R46" i="42773" s="1"/>
  <c r="AH25" i="42661" s="1"/>
  <c r="Q46" i="42773"/>
  <c r="R45" i="42773" a="1"/>
  <c r="R45" i="42773" s="1"/>
  <c r="Q45" i="42773"/>
  <c r="R44" i="42773" a="1"/>
  <c r="R44" i="42773" s="1"/>
  <c r="Q44" i="42773"/>
  <c r="R43" i="42773" a="1"/>
  <c r="R43" i="42773" s="1"/>
  <c r="Q43" i="42773"/>
  <c r="R42" i="42773" a="1"/>
  <c r="R42" i="42773" s="1"/>
  <c r="Q42" i="42773"/>
  <c r="R41" i="42773" a="1"/>
  <c r="R41" i="42773" s="1"/>
  <c r="Q41" i="42773"/>
  <c r="R40" i="42773" a="1"/>
  <c r="R40" i="42773" s="1"/>
  <c r="Q40" i="42773"/>
  <c r="P34" i="42773"/>
  <c r="P36" i="42773" s="1"/>
  <c r="O34" i="42773"/>
  <c r="O36" i="42773" s="1"/>
  <c r="N34" i="42773"/>
  <c r="R33" i="42773" a="1"/>
  <c r="R33" i="42773" s="1"/>
  <c r="Q33" i="42773"/>
  <c r="R32" i="42773" a="1"/>
  <c r="R32" i="42773" s="1"/>
  <c r="Q32" i="42773"/>
  <c r="R31" i="42773" a="1"/>
  <c r="R31" i="42773" s="1"/>
  <c r="Q31" i="42773"/>
  <c r="R30" i="42773" a="1"/>
  <c r="R30" i="42773" s="1"/>
  <c r="Q30" i="42773"/>
  <c r="R29" i="42773" a="1"/>
  <c r="R29" i="42773" s="1"/>
  <c r="Q29" i="42773"/>
  <c r="R28" i="42773" a="1"/>
  <c r="R28" i="42773" s="1"/>
  <c r="Q28" i="42773"/>
  <c r="R27" i="42773" a="1"/>
  <c r="R27" i="42773" s="1"/>
  <c r="Q27" i="42773"/>
  <c r="R26" i="42773" a="1"/>
  <c r="R26" i="42773" s="1"/>
  <c r="Q26" i="42773"/>
  <c r="P20" i="42773"/>
  <c r="P22" i="42773" s="1"/>
  <c r="O20" i="42773"/>
  <c r="N20" i="42773"/>
  <c r="N22" i="42773" s="1"/>
  <c r="R19" i="42773" a="1"/>
  <c r="R19" i="42773" s="1"/>
  <c r="Q19" i="42773"/>
  <c r="R18" i="42773" a="1"/>
  <c r="R18" i="42773" s="1"/>
  <c r="Q18" i="42773"/>
  <c r="R17" i="42773" a="1"/>
  <c r="R17" i="42773" s="1"/>
  <c r="Q17" i="42773"/>
  <c r="R16" i="42773" a="1"/>
  <c r="R16" i="42773" s="1"/>
  <c r="Q16" i="42773"/>
  <c r="R15" i="42773" a="1"/>
  <c r="R15" i="42773" s="1"/>
  <c r="Q15" i="42773"/>
  <c r="R14" i="42773" a="1"/>
  <c r="R14" i="42773" s="1"/>
  <c r="Q14" i="42773"/>
  <c r="R13" i="42773" a="1"/>
  <c r="R13" i="42773" s="1"/>
  <c r="Q13" i="42773"/>
  <c r="R12" i="42773" a="1"/>
  <c r="R12" i="42773" s="1"/>
  <c r="Q12" i="42773"/>
  <c r="R11" i="42773" a="1"/>
  <c r="R11" i="42773" s="1"/>
  <c r="Q11" i="42773"/>
  <c r="R10" i="42773" a="1"/>
  <c r="R10" i="42773" s="1"/>
  <c r="Q10" i="42773"/>
  <c r="R9" i="42773" a="1"/>
  <c r="R9" i="42773" s="1"/>
  <c r="Q9" i="42773"/>
  <c r="O4" i="42773"/>
  <c r="L4" i="42773"/>
  <c r="I4" i="42773"/>
  <c r="B4" i="42773"/>
  <c r="L2" i="42773"/>
  <c r="G2" i="42773"/>
  <c r="D2" i="42773"/>
  <c r="R83" i="42752" a="1"/>
  <c r="R83" i="42752" s="1"/>
  <c r="P79" i="42752"/>
  <c r="O79" i="42752"/>
  <c r="N79" i="42752"/>
  <c r="R78" i="42752" a="1"/>
  <c r="R78" i="42752" s="1"/>
  <c r="Q78" i="42752"/>
  <c r="R77" i="42752" a="1"/>
  <c r="R77" i="42752" s="1"/>
  <c r="Q77" i="42752"/>
  <c r="R76" i="42752" a="1"/>
  <c r="R76" i="42752" s="1"/>
  <c r="AT5" i="42661" s="1"/>
  <c r="Q76" i="42752"/>
  <c r="P70" i="42752"/>
  <c r="O70" i="42752"/>
  <c r="N70" i="42752"/>
  <c r="AS18" i="38" s="1"/>
  <c r="R69" i="42752" a="1"/>
  <c r="R69" i="42752" s="1"/>
  <c r="Q69" i="42752"/>
  <c r="R68" i="42752" a="1"/>
  <c r="R68" i="42752" s="1"/>
  <c r="AR5" i="42661" s="1"/>
  <c r="Q68" i="42752"/>
  <c r="P62" i="42752"/>
  <c r="O62" i="42752"/>
  <c r="N62" i="42752"/>
  <c r="AO18" i="38" s="1"/>
  <c r="R61" i="42752" a="1"/>
  <c r="R61" i="42752" s="1"/>
  <c r="Q61" i="42752"/>
  <c r="R60" i="42752" a="1"/>
  <c r="R60" i="42752" s="1"/>
  <c r="Q60" i="42752"/>
  <c r="R59" i="42752" a="1"/>
  <c r="R59" i="42752" s="1"/>
  <c r="AO5" i="42661" s="1"/>
  <c r="Q59" i="42752"/>
  <c r="R58" i="42752" a="1"/>
  <c r="R58" i="42752" s="1"/>
  <c r="Q58" i="42752"/>
  <c r="R57" i="42752" a="1"/>
  <c r="R57" i="42752" s="1"/>
  <c r="Q57" i="42752"/>
  <c r="R56" i="42752" a="1"/>
  <c r="R56" i="42752" s="1"/>
  <c r="Q56" i="42752"/>
  <c r="R55" i="42752" a="1"/>
  <c r="R55" i="42752" s="1"/>
  <c r="Q55" i="42752"/>
  <c r="R54" i="42752" a="1"/>
  <c r="R54" i="42752" s="1"/>
  <c r="Q54" i="42752"/>
  <c r="P48" i="42752"/>
  <c r="O48" i="42752"/>
  <c r="N48" i="42752"/>
  <c r="AK18" i="38" s="1"/>
  <c r="R47" i="42752" a="1"/>
  <c r="R47" i="42752" s="1"/>
  <c r="AI5" i="42661" s="1"/>
  <c r="Q47" i="42752"/>
  <c r="R46" i="42752" a="1"/>
  <c r="R46" i="42752" s="1"/>
  <c r="AH5" i="42661" s="1"/>
  <c r="Q46" i="42752"/>
  <c r="R45" i="42752" a="1"/>
  <c r="R45" i="42752" s="1"/>
  <c r="Q45" i="42752"/>
  <c r="R44" i="42752" a="1"/>
  <c r="R44" i="42752" s="1"/>
  <c r="Q44" i="42752"/>
  <c r="R43" i="42752" a="1"/>
  <c r="R43" i="42752" s="1"/>
  <c r="Q43" i="42752"/>
  <c r="R42" i="42752" a="1"/>
  <c r="R42" i="42752" s="1"/>
  <c r="Q42" i="42752"/>
  <c r="R41" i="42752" a="1"/>
  <c r="R41" i="42752" s="1"/>
  <c r="Q41" i="42752"/>
  <c r="R40" i="42752" a="1"/>
  <c r="R40" i="42752" s="1"/>
  <c r="Q40" i="42752"/>
  <c r="P34" i="42752"/>
  <c r="P36" i="42752" s="1"/>
  <c r="O34" i="42752"/>
  <c r="O36" i="42752" s="1"/>
  <c r="N34" i="42752"/>
  <c r="N36" i="42752" s="1"/>
  <c r="R33" i="42752" a="1"/>
  <c r="R33" i="42752" s="1"/>
  <c r="Q33" i="42752"/>
  <c r="R32" i="42752" a="1"/>
  <c r="R32" i="42752" s="1"/>
  <c r="Q32" i="42752"/>
  <c r="R31" i="42752" a="1"/>
  <c r="R31" i="42752" s="1"/>
  <c r="Q31" i="42752"/>
  <c r="R30" i="42752" a="1"/>
  <c r="R30" i="42752" s="1"/>
  <c r="Q30" i="42752"/>
  <c r="R29" i="42752" a="1"/>
  <c r="R29" i="42752" s="1"/>
  <c r="Q29" i="42752"/>
  <c r="R28" i="42752" a="1"/>
  <c r="R28" i="42752" s="1"/>
  <c r="Q28" i="42752"/>
  <c r="R27" i="42752" a="1"/>
  <c r="R27" i="42752" s="1"/>
  <c r="Q27" i="42752"/>
  <c r="R26" i="42752" a="1"/>
  <c r="R26" i="42752" s="1"/>
  <c r="Q26" i="42752"/>
  <c r="P20" i="42752"/>
  <c r="P22" i="42752" s="1"/>
  <c r="O20" i="42752"/>
  <c r="O22" i="42752" s="1"/>
  <c r="N20" i="42752"/>
  <c r="R19" i="42752" a="1"/>
  <c r="R19" i="42752" s="1"/>
  <c r="Q19" i="42752"/>
  <c r="R18" i="42752" a="1"/>
  <c r="R18" i="42752" s="1"/>
  <c r="Q18" i="42752"/>
  <c r="R17" i="42752" a="1"/>
  <c r="R17" i="42752" s="1"/>
  <c r="Q17" i="42752"/>
  <c r="R16" i="42752"/>
  <c r="R16" i="42752" a="1"/>
  <c r="Q16" i="42752"/>
  <c r="R15" i="42752" a="1"/>
  <c r="R15" i="42752" s="1"/>
  <c r="Q15" i="42752"/>
  <c r="R14" i="42752" a="1"/>
  <c r="R14" i="42752" s="1"/>
  <c r="Q14" i="42752"/>
  <c r="R13" i="42752" a="1"/>
  <c r="R13" i="42752" s="1"/>
  <c r="Q13" i="42752"/>
  <c r="R12" i="42752" a="1"/>
  <c r="R12" i="42752" s="1"/>
  <c r="Q12" i="42752"/>
  <c r="R11" i="42752" a="1"/>
  <c r="R11" i="42752" s="1"/>
  <c r="Q11" i="42752"/>
  <c r="R10" i="42752" a="1"/>
  <c r="R10" i="42752" s="1"/>
  <c r="Q10" i="42752"/>
  <c r="R9" i="42752" a="1"/>
  <c r="R9" i="42752" s="1"/>
  <c r="Q9" i="42752"/>
  <c r="O4" i="42752"/>
  <c r="L4" i="42752"/>
  <c r="I4" i="42752"/>
  <c r="B4" i="42752"/>
  <c r="L2" i="42752"/>
  <c r="G2" i="42752"/>
  <c r="D2" i="42752"/>
  <c r="O50" i="42765" l="1"/>
  <c r="AL32" i="38"/>
  <c r="O50" i="42752"/>
  <c r="AL18" i="38"/>
  <c r="L62" i="42772"/>
  <c r="N63" i="42772" s="1" a="1"/>
  <c r="N63" i="42772" s="1"/>
  <c r="AQ37" i="38"/>
  <c r="L79" i="42772"/>
  <c r="AY37" i="38"/>
  <c r="N72" i="42761"/>
  <c r="AS36" i="38"/>
  <c r="N50" i="42762"/>
  <c r="AK35" i="38"/>
  <c r="P50" i="42752"/>
  <c r="AM18" i="38"/>
  <c r="N50" i="42773"/>
  <c r="AK38" i="38"/>
  <c r="P64" i="42764"/>
  <c r="AQ33" i="38"/>
  <c r="Q50" i="42766"/>
  <c r="AK31" i="38"/>
  <c r="O72" i="42767"/>
  <c r="AT30" i="38"/>
  <c r="L62" i="42769"/>
  <c r="AQ28" i="38"/>
  <c r="L79" i="42769"/>
  <c r="AY28" i="38"/>
  <c r="L48" i="42770"/>
  <c r="AM27" i="38"/>
  <c r="L79" i="42759"/>
  <c r="AY25" i="38"/>
  <c r="N64" i="42758"/>
  <c r="AO24" i="38"/>
  <c r="N81" i="42758"/>
  <c r="AW24" i="38"/>
  <c r="O50" i="42757"/>
  <c r="AL23" i="38"/>
  <c r="P64" i="42756"/>
  <c r="AQ22" i="38"/>
  <c r="L70" i="42756"/>
  <c r="AU22" i="38"/>
  <c r="O81" i="42756"/>
  <c r="AX22" i="38"/>
  <c r="O50" i="42755"/>
  <c r="AL21" i="38"/>
  <c r="Q36" i="42754"/>
  <c r="P64" i="42754"/>
  <c r="AQ20" i="38"/>
  <c r="P81" i="42754"/>
  <c r="AY20" i="38"/>
  <c r="N64" i="42753"/>
  <c r="AO19" i="38"/>
  <c r="AX9" i="42661"/>
  <c r="AX17" i="42661"/>
  <c r="AX25" i="42661"/>
  <c r="O81" i="42772"/>
  <c r="AX37" i="38"/>
  <c r="N81" i="42752"/>
  <c r="AW18" i="38"/>
  <c r="P72" i="42761"/>
  <c r="AU36" i="38"/>
  <c r="N72" i="42762"/>
  <c r="AS35" i="38"/>
  <c r="O64" i="42765"/>
  <c r="AP32" i="38"/>
  <c r="O81" i="42767"/>
  <c r="AX30" i="38"/>
  <c r="O72" i="42770"/>
  <c r="AT27" i="38"/>
  <c r="N81" i="42770"/>
  <c r="AW27" i="38"/>
  <c r="O50" i="42760"/>
  <c r="AL26" i="38"/>
  <c r="O81" i="42758"/>
  <c r="AX24" i="38"/>
  <c r="P50" i="42757"/>
  <c r="AM23" i="38"/>
  <c r="O64" i="42756"/>
  <c r="P50" i="42755"/>
  <c r="AM21" i="38"/>
  <c r="O81" i="42753"/>
  <c r="AX19" i="38"/>
  <c r="AX10" i="42661"/>
  <c r="AX18" i="42661"/>
  <c r="L70" i="42772"/>
  <c r="N71" i="42772" s="1" a="1"/>
  <c r="N71" i="42772" s="1"/>
  <c r="AU37" i="38"/>
  <c r="O81" i="42761"/>
  <c r="AX36" i="38"/>
  <c r="N81" i="42765"/>
  <c r="AW32" i="38"/>
  <c r="P72" i="42767"/>
  <c r="AU30" i="38"/>
  <c r="N72" i="42768"/>
  <c r="AS29" i="38"/>
  <c r="P72" i="42752"/>
  <c r="AU18" i="38"/>
  <c r="P50" i="42773"/>
  <c r="AM38" i="38"/>
  <c r="N72" i="42773"/>
  <c r="AS38" i="38"/>
  <c r="N50" i="42772"/>
  <c r="AK37" i="38"/>
  <c r="N64" i="42762"/>
  <c r="AO35" i="38"/>
  <c r="P64" i="42765"/>
  <c r="AQ32" i="38"/>
  <c r="P72" i="42765"/>
  <c r="AU32" i="38"/>
  <c r="O81" i="42765"/>
  <c r="AX32" i="38"/>
  <c r="P50" i="42766"/>
  <c r="AM31" i="38"/>
  <c r="N72" i="42766"/>
  <c r="AS31" i="38"/>
  <c r="O64" i="42770"/>
  <c r="AP27" i="38"/>
  <c r="L48" i="42760"/>
  <c r="N49" i="42760" s="1" a="1"/>
  <c r="N49" i="42760" s="1"/>
  <c r="AM26" i="38"/>
  <c r="N72" i="42760"/>
  <c r="AS26" i="38"/>
  <c r="P64" i="42758"/>
  <c r="AQ24" i="38"/>
  <c r="L79" i="42758"/>
  <c r="AY24" i="38"/>
  <c r="N81" i="42757"/>
  <c r="AW23" i="38"/>
  <c r="P64" i="42753"/>
  <c r="AQ19" i="38"/>
  <c r="P81" i="42753"/>
  <c r="AY19" i="38"/>
  <c r="AX11" i="42661"/>
  <c r="AX19" i="42661"/>
  <c r="N50" i="42763"/>
  <c r="AK34" i="38"/>
  <c r="O72" i="42765"/>
  <c r="AT32" i="38"/>
  <c r="P64" i="42752"/>
  <c r="AQ18" i="38"/>
  <c r="P81" i="42752"/>
  <c r="AY18" i="38"/>
  <c r="O50" i="42772"/>
  <c r="AL37" i="38"/>
  <c r="O64" i="42762"/>
  <c r="AP35" i="38"/>
  <c r="O81" i="42762"/>
  <c r="AX35" i="38"/>
  <c r="N72" i="42763"/>
  <c r="AS34" i="38"/>
  <c r="P81" i="42765"/>
  <c r="AY32" i="38"/>
  <c r="N64" i="42766"/>
  <c r="AO31" i="38"/>
  <c r="N50" i="42767"/>
  <c r="AK30" i="38"/>
  <c r="O64" i="42768"/>
  <c r="AP29" i="38"/>
  <c r="P64" i="42770"/>
  <c r="AQ27" i="38"/>
  <c r="O72" i="42760"/>
  <c r="AT26" i="38"/>
  <c r="O64" i="42757"/>
  <c r="AP23" i="38"/>
  <c r="P72" i="42757"/>
  <c r="AU23" i="38"/>
  <c r="O81" i="42757"/>
  <c r="AX23" i="38"/>
  <c r="N64" i="42755"/>
  <c r="AO21" i="38"/>
  <c r="N50" i="42754"/>
  <c r="AK20" i="38"/>
  <c r="AX12" i="42661"/>
  <c r="AX20" i="42661"/>
  <c r="L48" i="42761"/>
  <c r="N49" i="42761" s="1" a="1"/>
  <c r="N49" i="42761" s="1"/>
  <c r="AM36" i="38"/>
  <c r="O64" i="42773"/>
  <c r="AP38" i="38"/>
  <c r="O81" i="42773"/>
  <c r="AX38" i="38"/>
  <c r="L48" i="42772"/>
  <c r="N49" i="42772" s="1" a="1"/>
  <c r="N49" i="42772" s="1"/>
  <c r="AM37" i="38"/>
  <c r="N72" i="42772"/>
  <c r="AS37" i="38"/>
  <c r="O50" i="42764"/>
  <c r="AL33" i="38"/>
  <c r="P72" i="42766"/>
  <c r="AU31" i="38"/>
  <c r="O81" i="42766"/>
  <c r="AX31" i="38"/>
  <c r="P64" i="42768"/>
  <c r="AQ29" i="38"/>
  <c r="O81" i="42768"/>
  <c r="AX29" i="38"/>
  <c r="O50" i="42769"/>
  <c r="AL28" i="38"/>
  <c r="O64" i="42760"/>
  <c r="AP26" i="38"/>
  <c r="L70" i="42760"/>
  <c r="O71" i="42760" s="1"/>
  <c r="O73" i="42760" s="1"/>
  <c r="M26" i="38" s="1"/>
  <c r="AU26" i="38"/>
  <c r="O81" i="42760"/>
  <c r="AX26" i="38"/>
  <c r="O50" i="42759"/>
  <c r="AL25" i="38"/>
  <c r="L62" i="42757"/>
  <c r="AQ23" i="38"/>
  <c r="L79" i="42757"/>
  <c r="O80" i="42757" s="1"/>
  <c r="O82" i="42757" s="1"/>
  <c r="O23" i="38" s="1"/>
  <c r="AY23" i="38"/>
  <c r="O50" i="42756"/>
  <c r="AL22" i="38"/>
  <c r="O64" i="42755"/>
  <c r="AP21" i="38"/>
  <c r="P72" i="42755"/>
  <c r="AU21" i="38"/>
  <c r="O50" i="42754"/>
  <c r="AL20" i="38"/>
  <c r="AX5" i="42661"/>
  <c r="AX13" i="42661"/>
  <c r="AX21" i="42661"/>
  <c r="P81" i="42763"/>
  <c r="AY34" i="38"/>
  <c r="P72" i="42773"/>
  <c r="AU38" i="38"/>
  <c r="N50" i="42761"/>
  <c r="AK36" i="38"/>
  <c r="P64" i="42762"/>
  <c r="AQ35" i="38"/>
  <c r="L62" i="42773"/>
  <c r="N63" i="42773" s="1" a="1"/>
  <c r="N63" i="42773" s="1"/>
  <c r="AQ38" i="38"/>
  <c r="P81" i="42773"/>
  <c r="AY38" i="38"/>
  <c r="O72" i="42772"/>
  <c r="AT37" i="38"/>
  <c r="N81" i="42772"/>
  <c r="AW37" i="38"/>
  <c r="O50" i="42761"/>
  <c r="AL36" i="38"/>
  <c r="O64" i="42763"/>
  <c r="AP34" i="38"/>
  <c r="P72" i="42763"/>
  <c r="AU34" i="38"/>
  <c r="O81" i="42763"/>
  <c r="AX34" i="38"/>
  <c r="L48" i="42764"/>
  <c r="AM33" i="38"/>
  <c r="M48" i="42765"/>
  <c r="AK32" i="38"/>
  <c r="L79" i="42766"/>
  <c r="AY31" i="38"/>
  <c r="P50" i="42767"/>
  <c r="AM30" i="38"/>
  <c r="P81" i="42768"/>
  <c r="AY29" i="38"/>
  <c r="P50" i="42769"/>
  <c r="AM28" i="38"/>
  <c r="P64" i="42760"/>
  <c r="AQ26" i="38"/>
  <c r="L79" i="42760"/>
  <c r="AY26" i="38"/>
  <c r="P50" i="42759"/>
  <c r="AM25" i="38"/>
  <c r="N50" i="42758"/>
  <c r="AK24" i="38"/>
  <c r="L48" i="42756"/>
  <c r="AM22" i="38"/>
  <c r="O81" i="42755"/>
  <c r="AX21" i="38"/>
  <c r="P50" i="42754"/>
  <c r="AM20" i="38"/>
  <c r="N72" i="42754"/>
  <c r="AS20" i="38"/>
  <c r="N50" i="42753"/>
  <c r="AK19" i="38"/>
  <c r="AX6" i="42661"/>
  <c r="AX14" i="42661"/>
  <c r="AX22" i="42661"/>
  <c r="O72" i="42764"/>
  <c r="AT33" i="38"/>
  <c r="O72" i="42769"/>
  <c r="AT28" i="38"/>
  <c r="N81" i="42769"/>
  <c r="AW28" i="38"/>
  <c r="M62" i="42756"/>
  <c r="AO22" i="38"/>
  <c r="P81" i="42755"/>
  <c r="AY21" i="38"/>
  <c r="N64" i="42754"/>
  <c r="AO20" i="38"/>
  <c r="O72" i="42754"/>
  <c r="AT20" i="38"/>
  <c r="AX7" i="42661"/>
  <c r="AX15" i="42661"/>
  <c r="AX23" i="42661"/>
  <c r="N81" i="42764"/>
  <c r="AW33" i="38"/>
  <c r="O64" i="42764"/>
  <c r="AP33" i="38"/>
  <c r="L70" i="42764"/>
  <c r="AU33" i="38"/>
  <c r="P50" i="42765"/>
  <c r="AM32" i="38"/>
  <c r="N64" i="42767"/>
  <c r="AO30" i="38"/>
  <c r="N72" i="42767"/>
  <c r="AS30" i="38"/>
  <c r="N50" i="42768"/>
  <c r="AK29" i="38"/>
  <c r="O64" i="42769"/>
  <c r="AP28" i="38"/>
  <c r="P72" i="42769"/>
  <c r="AU28" i="38"/>
  <c r="O50" i="42770"/>
  <c r="AL27" i="38"/>
  <c r="P72" i="42759"/>
  <c r="AU25" i="38"/>
  <c r="O81" i="42759"/>
  <c r="AX25" i="38"/>
  <c r="N72" i="42758"/>
  <c r="AS24" i="38"/>
  <c r="N50" i="42757"/>
  <c r="AK23" i="38"/>
  <c r="O72" i="42756"/>
  <c r="AT22" i="38"/>
  <c r="P72" i="42754"/>
  <c r="AU20" i="38"/>
  <c r="O81" i="42754"/>
  <c r="AX20" i="38"/>
  <c r="P50" i="42753"/>
  <c r="AM19" i="38"/>
  <c r="N72" i="42753"/>
  <c r="AS19" i="38"/>
  <c r="AX8" i="42661"/>
  <c r="AX16" i="42661"/>
  <c r="AX24" i="42661"/>
  <c r="O81" i="42752"/>
  <c r="AX18" i="38"/>
  <c r="O72" i="42752"/>
  <c r="AT18" i="38"/>
  <c r="M62" i="42752"/>
  <c r="O64" i="42752"/>
  <c r="AP18" i="38"/>
  <c r="N64" i="42756"/>
  <c r="Q22" i="42773"/>
  <c r="Q64" i="42764"/>
  <c r="N50" i="42766"/>
  <c r="P81" i="42757"/>
  <c r="Q81" i="42773"/>
  <c r="L34" i="42764"/>
  <c r="N35" i="42764" s="1" a="1"/>
  <c r="N35" i="42764" s="1"/>
  <c r="M20" i="42760"/>
  <c r="Q36" i="42773"/>
  <c r="M62" i="42765"/>
  <c r="O63" i="42765" s="1"/>
  <c r="O65" i="42765" s="1"/>
  <c r="J32" i="38" s="1"/>
  <c r="L20" i="42757"/>
  <c r="Q22" i="42757"/>
  <c r="L79" i="42765"/>
  <c r="M79" i="42755"/>
  <c r="O80" i="42755" s="1"/>
  <c r="O82" i="42755" s="1"/>
  <c r="O21" i="38" s="1"/>
  <c r="Q72" i="42755"/>
  <c r="P22" i="42754"/>
  <c r="Q72" i="42773"/>
  <c r="M70" i="42761"/>
  <c r="O71" i="42761" s="1"/>
  <c r="O73" i="42761" s="1"/>
  <c r="M36" i="38" s="1"/>
  <c r="L20" i="42763"/>
  <c r="N21" i="42763" s="1" a="1"/>
  <c r="N21" i="42763" s="1"/>
  <c r="Q72" i="42766"/>
  <c r="P22" i="42759"/>
  <c r="P36" i="42753"/>
  <c r="P64" i="42772"/>
  <c r="P50" i="42756"/>
  <c r="M48" i="42755"/>
  <c r="Q22" i="42762"/>
  <c r="P72" i="42764"/>
  <c r="L48" i="42766"/>
  <c r="N49" i="42766" s="1" a="1"/>
  <c r="N49" i="42766" s="1"/>
  <c r="L48" i="42767"/>
  <c r="P64" i="42769"/>
  <c r="Q50" i="42760"/>
  <c r="M70" i="42757"/>
  <c r="N81" i="42755"/>
  <c r="L62" i="42762"/>
  <c r="N63" i="42762" s="1" a="1"/>
  <c r="N63" i="42762" s="1"/>
  <c r="M48" i="42767"/>
  <c r="Q72" i="42759"/>
  <c r="Q36" i="42758"/>
  <c r="M70" i="42773"/>
  <c r="L34" i="42762"/>
  <c r="N35" i="42762" s="1" a="1"/>
  <c r="N35" i="42762" s="1"/>
  <c r="P50" i="42770"/>
  <c r="Q64" i="42758"/>
  <c r="P64" i="42757"/>
  <c r="Q81" i="42756"/>
  <c r="Q81" i="42755"/>
  <c r="L62" i="42753"/>
  <c r="N63" i="42753" s="1" a="1"/>
  <c r="N63" i="42753" s="1"/>
  <c r="N64" i="42752"/>
  <c r="M62" i="42772"/>
  <c r="Q72" i="42762"/>
  <c r="L70" i="42763"/>
  <c r="N71" i="42763" s="1" a="1"/>
  <c r="N71" i="42763" s="1"/>
  <c r="Q22" i="42765"/>
  <c r="P36" i="42765"/>
  <c r="L62" i="42760"/>
  <c r="Q36" i="42759"/>
  <c r="L48" i="42754"/>
  <c r="N49" i="42754" s="1" a="1"/>
  <c r="N49" i="42754" s="1"/>
  <c r="Q64" i="42753"/>
  <c r="L79" i="42752"/>
  <c r="L34" i="42752"/>
  <c r="L79" i="42773"/>
  <c r="O72" i="42761"/>
  <c r="Q22" i="42763"/>
  <c r="M70" i="42763"/>
  <c r="M79" i="42770"/>
  <c r="Q64" i="42760"/>
  <c r="L34" i="42758"/>
  <c r="L20" i="42752"/>
  <c r="N21" i="42752" s="1" a="1"/>
  <c r="N21" i="42752" s="1"/>
  <c r="M34" i="42772"/>
  <c r="O35" i="42772" s="1"/>
  <c r="O37" i="42772" s="1"/>
  <c r="P50" i="42761"/>
  <c r="Q72" i="42761"/>
  <c r="M48" i="42763"/>
  <c r="L79" i="42763"/>
  <c r="Q81" i="42765"/>
  <c r="P36" i="42766"/>
  <c r="Q36" i="42767"/>
  <c r="Q64" i="42759"/>
  <c r="M70" i="42759"/>
  <c r="P81" i="42759"/>
  <c r="M20" i="42757"/>
  <c r="Q81" i="42757"/>
  <c r="M70" i="42755"/>
  <c r="P81" i="42766"/>
  <c r="M48" i="42769"/>
  <c r="Q36" i="42770"/>
  <c r="P72" i="42760"/>
  <c r="N72" i="42759"/>
  <c r="N36" i="42754"/>
  <c r="Q72" i="42752"/>
  <c r="M62" i="42773"/>
  <c r="M20" i="42772"/>
  <c r="M20" i="42761"/>
  <c r="L20" i="42762"/>
  <c r="N21" i="42762" s="1" a="1"/>
  <c r="N21" i="42762" s="1"/>
  <c r="M62" i="42762"/>
  <c r="M34" i="42764"/>
  <c r="O35" i="42764" s="1"/>
  <c r="O37" i="42764" s="1"/>
  <c r="P81" i="42769"/>
  <c r="M48" i="42759"/>
  <c r="O72" i="42759"/>
  <c r="M79" i="42757"/>
  <c r="N72" i="42755"/>
  <c r="N81" i="42756"/>
  <c r="L70" i="42754"/>
  <c r="Q36" i="42756"/>
  <c r="O36" i="42756"/>
  <c r="Q36" i="42753"/>
  <c r="N36" i="42753"/>
  <c r="Q22" i="42752"/>
  <c r="Q50" i="42773"/>
  <c r="M79" i="42773"/>
  <c r="P36" i="42772"/>
  <c r="L79" i="42762"/>
  <c r="P81" i="42762"/>
  <c r="M62" i="42768"/>
  <c r="Q72" i="42757"/>
  <c r="O72" i="42757"/>
  <c r="L62" i="42755"/>
  <c r="N63" i="42755" s="1" a="1"/>
  <c r="N63" i="42755" s="1"/>
  <c r="P64" i="42755"/>
  <c r="P36" i="42761"/>
  <c r="M34" i="42752"/>
  <c r="O35" i="42752" s="1"/>
  <c r="O37" i="42752" s="1"/>
  <c r="Q81" i="42752"/>
  <c r="O22" i="42773"/>
  <c r="O50" i="42773"/>
  <c r="Q64" i="42772"/>
  <c r="P81" i="42772"/>
  <c r="P64" i="42766"/>
  <c r="L62" i="42766"/>
  <c r="N22" i="42752"/>
  <c r="P64" i="42773"/>
  <c r="N22" i="42761"/>
  <c r="L62" i="42763"/>
  <c r="P64" i="42763"/>
  <c r="Q72" i="42765"/>
  <c r="M70" i="42765"/>
  <c r="L70" i="42770"/>
  <c r="N71" i="42770" s="1" a="1"/>
  <c r="N71" i="42770" s="1"/>
  <c r="P72" i="42770"/>
  <c r="Q36" i="42752"/>
  <c r="L20" i="42773"/>
  <c r="N21" i="42773" s="1" a="1"/>
  <c r="N21" i="42773" s="1"/>
  <c r="N81" i="42773"/>
  <c r="L20" i="42772"/>
  <c r="N21" i="42772" s="1" a="1"/>
  <c r="N21" i="42772" s="1"/>
  <c r="P50" i="42772"/>
  <c r="P72" i="42772"/>
  <c r="Q50" i="42763"/>
  <c r="Q36" i="42768"/>
  <c r="M70" i="42769"/>
  <c r="L70" i="42753"/>
  <c r="N71" i="42753" s="1" a="1"/>
  <c r="N71" i="42753" s="1"/>
  <c r="P72" i="42753"/>
  <c r="Q50" i="42752"/>
  <c r="M20" i="42773"/>
  <c r="M34" i="42761"/>
  <c r="O35" i="42761" s="1"/>
  <c r="O37" i="42761" s="1"/>
  <c r="N36" i="42761"/>
  <c r="M62" i="42761"/>
  <c r="N64" i="42761"/>
  <c r="P50" i="42763"/>
  <c r="L48" i="42763"/>
  <c r="N49" i="42763" s="1" a="1"/>
  <c r="N49" i="42763" s="1"/>
  <c r="L79" i="42767"/>
  <c r="P81" i="42767"/>
  <c r="Q64" i="42752"/>
  <c r="M48" i="42773"/>
  <c r="O72" i="42773"/>
  <c r="M48" i="42772"/>
  <c r="O49" i="42772" s="1"/>
  <c r="O51" i="42772" s="1"/>
  <c r="N64" i="42772"/>
  <c r="M70" i="42772"/>
  <c r="Q64" i="42761"/>
  <c r="O64" i="42761"/>
  <c r="Q81" i="42762"/>
  <c r="N81" i="42762"/>
  <c r="N81" i="42763"/>
  <c r="M79" i="42763"/>
  <c r="P36" i="42768"/>
  <c r="L34" i="42768"/>
  <c r="M34" i="42756"/>
  <c r="P72" i="42756"/>
  <c r="L20" i="42755"/>
  <c r="Q22" i="42753"/>
  <c r="L48" i="42753"/>
  <c r="N49" i="42753" s="1" a="1"/>
  <c r="N49" i="42753" s="1"/>
  <c r="Q36" i="42762"/>
  <c r="Q64" i="42762"/>
  <c r="O50" i="42763"/>
  <c r="Q50" i="42765"/>
  <c r="P22" i="42767"/>
  <c r="Q50" i="42767"/>
  <c r="Q81" i="42768"/>
  <c r="L20" i="42769"/>
  <c r="M70" i="42760"/>
  <c r="N50" i="42759"/>
  <c r="L70" i="42759"/>
  <c r="M34" i="42758"/>
  <c r="O35" i="42758" s="1"/>
  <c r="O37" i="42758" s="1"/>
  <c r="M62" i="42758"/>
  <c r="N72" i="42757"/>
  <c r="Q72" i="42763"/>
  <c r="Q36" i="42764"/>
  <c r="M62" i="42764"/>
  <c r="L62" i="42765"/>
  <c r="Q50" i="42769"/>
  <c r="M34" i="42770"/>
  <c r="P36" i="42760"/>
  <c r="P50" i="42760"/>
  <c r="Q72" i="42760"/>
  <c r="P81" i="42760"/>
  <c r="M34" i="42759"/>
  <c r="P22" i="42758"/>
  <c r="Q50" i="42758"/>
  <c r="P81" i="42758"/>
  <c r="M48" i="42757"/>
  <c r="N36" i="42756"/>
  <c r="Q64" i="42756"/>
  <c r="Q22" i="42755"/>
  <c r="L34" i="42754"/>
  <c r="N35" i="42754" s="1" a="1"/>
  <c r="N35" i="42754" s="1"/>
  <c r="Q72" i="42753"/>
  <c r="Q81" i="42753"/>
  <c r="P22" i="42766"/>
  <c r="L20" i="42768"/>
  <c r="N64" i="42760"/>
  <c r="Q50" i="42759"/>
  <c r="N64" i="42759"/>
  <c r="N36" i="42758"/>
  <c r="N22" i="42757"/>
  <c r="N22" i="42762"/>
  <c r="P50" i="42764"/>
  <c r="Q22" i="42767"/>
  <c r="O50" i="42767"/>
  <c r="M20" i="42768"/>
  <c r="Q64" i="42770"/>
  <c r="Q81" i="42770"/>
  <c r="L48" i="42759"/>
  <c r="Q72" i="42758"/>
  <c r="Q50" i="42757"/>
  <c r="M20" i="42756"/>
  <c r="L34" i="42756"/>
  <c r="Q50" i="42755"/>
  <c r="Q50" i="42754"/>
  <c r="Q72" i="42754"/>
  <c r="M62" i="42753"/>
  <c r="O72" i="42763"/>
  <c r="O36" i="42764"/>
  <c r="Q50" i="42764"/>
  <c r="L20" i="42765"/>
  <c r="N21" i="42765" s="1" a="1"/>
  <c r="N21" i="42765" s="1"/>
  <c r="Q64" i="42765"/>
  <c r="L70" i="42766"/>
  <c r="N71" i="42766" s="1" a="1"/>
  <c r="N71" i="42766" s="1"/>
  <c r="L34" i="42767"/>
  <c r="Q72" i="42767"/>
  <c r="Q81" i="42767"/>
  <c r="Q22" i="42768"/>
  <c r="O64" i="42758"/>
  <c r="Q64" i="42755"/>
  <c r="M20" i="42765"/>
  <c r="Q64" i="42768"/>
  <c r="Q72" i="42769"/>
  <c r="Q22" i="42760"/>
  <c r="Q22" i="42758"/>
  <c r="Q81" i="42758"/>
  <c r="P36" i="42755"/>
  <c r="O72" i="42755"/>
  <c r="N35" i="42772" a="1"/>
  <c r="N35" i="42772" s="1"/>
  <c r="O63" i="42773"/>
  <c r="O65" i="42773" s="1"/>
  <c r="J38" i="38" s="1"/>
  <c r="P22" i="42764"/>
  <c r="L20" i="42764"/>
  <c r="M70" i="42764"/>
  <c r="O71" i="42764" s="1"/>
  <c r="O73" i="42764" s="1"/>
  <c r="M33" i="38" s="1"/>
  <c r="N72" i="42764"/>
  <c r="L62" i="42752"/>
  <c r="L48" i="42773"/>
  <c r="Q64" i="42773"/>
  <c r="L70" i="42773"/>
  <c r="N22" i="42772"/>
  <c r="N36" i="42772"/>
  <c r="Q50" i="42762"/>
  <c r="Q36" i="42763"/>
  <c r="O49" i="42763"/>
  <c r="O51" i="42763" s="1"/>
  <c r="M62" i="42763"/>
  <c r="O63" i="42763" s="1"/>
  <c r="O65" i="42763" s="1"/>
  <c r="J34" i="38" s="1"/>
  <c r="N64" i="42763"/>
  <c r="O71" i="42763"/>
  <c r="O73" i="42763" s="1"/>
  <c r="M34" i="38" s="1"/>
  <c r="Q81" i="42763"/>
  <c r="M34" i="42765"/>
  <c r="O35" i="42765" s="1"/>
  <c r="O37" i="42765" s="1"/>
  <c r="N36" i="42765"/>
  <c r="N71" i="42767" a="1"/>
  <c r="N71" i="42767" s="1"/>
  <c r="N71" i="42764" a="1"/>
  <c r="N71" i="42764" s="1"/>
  <c r="M20" i="42752"/>
  <c r="O21" i="42752" s="1"/>
  <c r="O23" i="42752" s="1"/>
  <c r="M79" i="42752"/>
  <c r="O80" i="42752" s="1"/>
  <c r="O82" i="42752" s="1"/>
  <c r="O18" i="38" s="1"/>
  <c r="Q36" i="42772"/>
  <c r="O63" i="42772"/>
  <c r="O65" i="42772" s="1"/>
  <c r="J37" i="38" s="1"/>
  <c r="O64" i="42772"/>
  <c r="Q81" i="42761"/>
  <c r="M34" i="42762"/>
  <c r="P72" i="42762"/>
  <c r="L70" i="42762"/>
  <c r="M20" i="42763"/>
  <c r="O21" i="42763" s="1"/>
  <c r="O23" i="42763" s="1"/>
  <c r="N63" i="42763" a="1"/>
  <c r="N63" i="42763" s="1"/>
  <c r="O64" i="42767"/>
  <c r="M62" i="42767"/>
  <c r="Q64" i="42767"/>
  <c r="M70" i="42770"/>
  <c r="O71" i="42770" s="1"/>
  <c r="O73" i="42770" s="1"/>
  <c r="M27" i="38" s="1"/>
  <c r="N72" i="42770"/>
  <c r="Q72" i="42770"/>
  <c r="N49" i="42756" a="1"/>
  <c r="N49" i="42756" s="1"/>
  <c r="N35" i="42752" a="1"/>
  <c r="N35" i="42752" s="1"/>
  <c r="L48" i="42752"/>
  <c r="N50" i="42752"/>
  <c r="L70" i="42752"/>
  <c r="N72" i="42752"/>
  <c r="L34" i="42773"/>
  <c r="N36" i="42773"/>
  <c r="Q22" i="42772"/>
  <c r="Q50" i="42772"/>
  <c r="Q72" i="42772"/>
  <c r="M48" i="42764"/>
  <c r="O49" i="42764" s="1"/>
  <c r="O51" i="42764" s="1"/>
  <c r="N50" i="42764"/>
  <c r="Q72" i="42764"/>
  <c r="P64" i="42767"/>
  <c r="L62" i="42767"/>
  <c r="P50" i="42762"/>
  <c r="L48" i="42762"/>
  <c r="M48" i="42752"/>
  <c r="M70" i="42752"/>
  <c r="M34" i="42773"/>
  <c r="Q22" i="42761"/>
  <c r="Q36" i="42761"/>
  <c r="M48" i="42761"/>
  <c r="Q50" i="42761"/>
  <c r="P81" i="42761"/>
  <c r="L79" i="42761"/>
  <c r="Q64" i="42763"/>
  <c r="Q81" i="42764"/>
  <c r="Q36" i="42765"/>
  <c r="M62" i="42766"/>
  <c r="Q64" i="42766"/>
  <c r="O64" i="42766"/>
  <c r="N21" i="42758" a="1"/>
  <c r="N21" i="42758" s="1"/>
  <c r="N64" i="42773"/>
  <c r="Q81" i="42772"/>
  <c r="N49" i="42764" a="1"/>
  <c r="N49" i="42764" s="1"/>
  <c r="P81" i="42764"/>
  <c r="L79" i="42764"/>
  <c r="N35" i="42767" a="1"/>
  <c r="N35" i="42767" s="1"/>
  <c r="M20" i="42769"/>
  <c r="Q22" i="42769"/>
  <c r="O22" i="42769"/>
  <c r="P36" i="42763"/>
  <c r="L34" i="42763"/>
  <c r="M79" i="42772"/>
  <c r="O80" i="42772" s="1"/>
  <c r="O82" i="42772" s="1"/>
  <c r="O37" i="38" s="1"/>
  <c r="L20" i="42761"/>
  <c r="P64" i="42761"/>
  <c r="L62" i="42761"/>
  <c r="Q22" i="42764"/>
  <c r="N63" i="42765" a="1"/>
  <c r="N63" i="42765" s="1"/>
  <c r="Q36" i="42766"/>
  <c r="O81" i="42769"/>
  <c r="M79" i="42769"/>
  <c r="Q81" i="42769"/>
  <c r="N63" i="42760" a="1"/>
  <c r="N63" i="42760" s="1"/>
  <c r="O22" i="42765"/>
  <c r="M79" i="42765"/>
  <c r="O80" i="42765" s="1"/>
  <c r="O82" i="42765" s="1"/>
  <c r="O32" i="38" s="1"/>
  <c r="M70" i="42767"/>
  <c r="O71" i="42767" s="1"/>
  <c r="O73" i="42767" s="1"/>
  <c r="M30" i="38" s="1"/>
  <c r="M34" i="42768"/>
  <c r="O35" i="42768" s="1"/>
  <c r="O37" i="42768" s="1"/>
  <c r="Q72" i="42768"/>
  <c r="Q36" i="42769"/>
  <c r="Q22" i="42770"/>
  <c r="P81" i="42770"/>
  <c r="L79" i="42770"/>
  <c r="O22" i="42759"/>
  <c r="Q22" i="42759"/>
  <c r="N81" i="42761"/>
  <c r="M20" i="42762"/>
  <c r="M79" i="42762"/>
  <c r="L62" i="42764"/>
  <c r="N64" i="42764"/>
  <c r="O81" i="42764"/>
  <c r="L48" i="42765"/>
  <c r="N50" i="42765"/>
  <c r="L70" i="42765"/>
  <c r="N72" i="42765"/>
  <c r="Q22" i="42766"/>
  <c r="M20" i="42766"/>
  <c r="O21" i="42766" s="1"/>
  <c r="O23" i="42766" s="1"/>
  <c r="N36" i="42766"/>
  <c r="N81" i="42766"/>
  <c r="Q81" i="42766"/>
  <c r="M79" i="42766"/>
  <c r="O80" i="42766" s="1"/>
  <c r="O82" i="42766" s="1"/>
  <c r="O31" i="38" s="1"/>
  <c r="O49" i="42767"/>
  <c r="O51" i="42767" s="1"/>
  <c r="N49" i="42767" a="1"/>
  <c r="N49" i="42767" s="1"/>
  <c r="P72" i="42768"/>
  <c r="L70" i="42768"/>
  <c r="P36" i="42769"/>
  <c r="L34" i="42769"/>
  <c r="P22" i="42770"/>
  <c r="L20" i="42770"/>
  <c r="Q81" i="42759"/>
  <c r="M79" i="42759"/>
  <c r="O80" i="42759" s="1"/>
  <c r="O82" i="42759" s="1"/>
  <c r="O25" i="38" s="1"/>
  <c r="N81" i="42759"/>
  <c r="O50" i="42753"/>
  <c r="Q50" i="42753"/>
  <c r="O50" i="42766"/>
  <c r="M48" i="42766"/>
  <c r="O49" i="42766" s="1"/>
  <c r="O51" i="42766" s="1"/>
  <c r="M62" i="42769"/>
  <c r="O63" i="42769" s="1"/>
  <c r="O65" i="42769" s="1"/>
  <c r="J28" i="38" s="1"/>
  <c r="N64" i="42769"/>
  <c r="Q64" i="42769"/>
  <c r="M48" i="42770"/>
  <c r="O49" i="42770" s="1"/>
  <c r="O51" i="42770" s="1"/>
  <c r="N50" i="42770"/>
  <c r="Q50" i="42770"/>
  <c r="M34" i="42760"/>
  <c r="O35" i="42760" s="1"/>
  <c r="O37" i="42760" s="1"/>
  <c r="N36" i="42760"/>
  <c r="Q36" i="42760"/>
  <c r="O71" i="42759"/>
  <c r="O73" i="42759" s="1"/>
  <c r="M25" i="38" s="1"/>
  <c r="N71" i="42759" a="1"/>
  <c r="N71" i="42759" s="1"/>
  <c r="N21" i="42754" a="1"/>
  <c r="N21" i="42754" s="1"/>
  <c r="O64" i="42754"/>
  <c r="M62" i="42754"/>
  <c r="M48" i="42762"/>
  <c r="O50" i="42762"/>
  <c r="M70" i="42762"/>
  <c r="O72" i="42762"/>
  <c r="M34" i="42763"/>
  <c r="O36" i="42763"/>
  <c r="M20" i="42764"/>
  <c r="O22" i="42764"/>
  <c r="M79" i="42764"/>
  <c r="O72" i="42766"/>
  <c r="M70" i="42766"/>
  <c r="M20" i="42767"/>
  <c r="O21" i="42767" s="1"/>
  <c r="O23" i="42767" s="1"/>
  <c r="O80" i="42769"/>
  <c r="O82" i="42769" s="1"/>
  <c r="O28" i="38" s="1"/>
  <c r="M79" i="42761"/>
  <c r="N63" i="42766" a="1"/>
  <c r="N63" i="42766" s="1"/>
  <c r="Q50" i="42768"/>
  <c r="N63" i="42769" a="1"/>
  <c r="N63" i="42769" s="1"/>
  <c r="N49" i="42770" a="1"/>
  <c r="N49" i="42770" s="1"/>
  <c r="N35" i="42760" a="1"/>
  <c r="N35" i="42760" s="1"/>
  <c r="M48" i="42756"/>
  <c r="O49" i="42756" s="1"/>
  <c r="O51" i="42756" s="1"/>
  <c r="N50" i="42756"/>
  <c r="Q50" i="42756"/>
  <c r="Q64" i="42754"/>
  <c r="M34" i="42766"/>
  <c r="O35" i="42766" s="1"/>
  <c r="O37" i="42766" s="1"/>
  <c r="N21" i="42768" a="1"/>
  <c r="N21" i="42768" s="1"/>
  <c r="P50" i="42768"/>
  <c r="L48" i="42768"/>
  <c r="L62" i="42768"/>
  <c r="N64" i="42768"/>
  <c r="L48" i="42769"/>
  <c r="N50" i="42769"/>
  <c r="L70" i="42769"/>
  <c r="N72" i="42769"/>
  <c r="L34" i="42770"/>
  <c r="N36" i="42770"/>
  <c r="L20" i="42760"/>
  <c r="N22" i="42760"/>
  <c r="M62" i="42760"/>
  <c r="O63" i="42760" s="1"/>
  <c r="O65" i="42760" s="1"/>
  <c r="J26" i="38" s="1"/>
  <c r="M20" i="42759"/>
  <c r="O21" i="42759" s="1"/>
  <c r="O23" i="42759" s="1"/>
  <c r="N22" i="42759"/>
  <c r="O49" i="42759"/>
  <c r="O51" i="42759" s="1"/>
  <c r="N49" i="42759" a="1"/>
  <c r="N49" i="42759" s="1"/>
  <c r="O36" i="42758"/>
  <c r="P50" i="42758"/>
  <c r="L48" i="42758"/>
  <c r="O21" i="42757"/>
  <c r="O23" i="42757" s="1"/>
  <c r="M62" i="42757"/>
  <c r="O63" i="42757" s="1"/>
  <c r="O65" i="42757" s="1"/>
  <c r="J23" i="38" s="1"/>
  <c r="N64" i="42757"/>
  <c r="Q64" i="42757"/>
  <c r="M34" i="42767"/>
  <c r="O35" i="42767" s="1"/>
  <c r="O37" i="42767" s="1"/>
  <c r="O36" i="42767"/>
  <c r="N81" i="42767"/>
  <c r="O22" i="42768"/>
  <c r="M79" i="42768"/>
  <c r="O80" i="42768" s="1"/>
  <c r="O82" i="42768" s="1"/>
  <c r="O29" i="38" s="1"/>
  <c r="L62" i="42770"/>
  <c r="N64" i="42770"/>
  <c r="O81" i="42770"/>
  <c r="N50" i="42760"/>
  <c r="N63" i="42757" a="1"/>
  <c r="N63" i="42757" s="1"/>
  <c r="P81" i="42756"/>
  <c r="L79" i="42756"/>
  <c r="M34" i="42755"/>
  <c r="O35" i="42755" s="1"/>
  <c r="O37" i="42755" s="1"/>
  <c r="N36" i="42755"/>
  <c r="Q36" i="42755"/>
  <c r="N35" i="42768" a="1"/>
  <c r="N35" i="42768" s="1"/>
  <c r="M62" i="42770"/>
  <c r="M48" i="42760"/>
  <c r="O35" i="42759"/>
  <c r="O37" i="42759" s="1"/>
  <c r="Q22" i="42756"/>
  <c r="N35" i="42753" a="1"/>
  <c r="N35" i="42753" s="1"/>
  <c r="M48" i="42768"/>
  <c r="O50" i="42768"/>
  <c r="M70" i="42768"/>
  <c r="O72" i="42768"/>
  <c r="M34" i="42769"/>
  <c r="O36" i="42769"/>
  <c r="M20" i="42770"/>
  <c r="O22" i="42770"/>
  <c r="N81" i="42760"/>
  <c r="Q81" i="42760"/>
  <c r="M79" i="42760"/>
  <c r="O80" i="42760" s="1"/>
  <c r="O82" i="42760" s="1"/>
  <c r="O26" i="38" s="1"/>
  <c r="P22" i="42756"/>
  <c r="L20" i="42756"/>
  <c r="M70" i="42756"/>
  <c r="O71" i="42756" s="1"/>
  <c r="O73" i="42756" s="1"/>
  <c r="M22" i="38" s="1"/>
  <c r="N72" i="42756"/>
  <c r="Q72" i="42756"/>
  <c r="N35" i="42755" a="1"/>
  <c r="N35" i="42755" s="1"/>
  <c r="M79" i="42767"/>
  <c r="O64" i="42759"/>
  <c r="M62" i="42759"/>
  <c r="P72" i="42758"/>
  <c r="L70" i="42758"/>
  <c r="Q36" i="42757"/>
  <c r="M20" i="42754"/>
  <c r="O21" i="42754" s="1"/>
  <c r="O23" i="42754" s="1"/>
  <c r="N22" i="42754"/>
  <c r="Q22" i="42754"/>
  <c r="Q81" i="42754"/>
  <c r="M79" i="42754"/>
  <c r="N81" i="42754"/>
  <c r="O72" i="42753"/>
  <c r="M70" i="42753"/>
  <c r="P64" i="42759"/>
  <c r="L62" i="42759"/>
  <c r="P36" i="42757"/>
  <c r="L34" i="42757"/>
  <c r="N71" i="42756" a="1"/>
  <c r="N71" i="42756" s="1"/>
  <c r="N71" i="42754" a="1"/>
  <c r="N71" i="42754" s="1"/>
  <c r="M48" i="42753"/>
  <c r="L62" i="42758"/>
  <c r="L48" i="42757"/>
  <c r="L70" i="42757"/>
  <c r="N22" i="42755"/>
  <c r="M62" i="42755"/>
  <c r="O63" i="42755" s="1"/>
  <c r="O65" i="42755" s="1"/>
  <c r="J21" i="38" s="1"/>
  <c r="M48" i="42754"/>
  <c r="M70" i="42754"/>
  <c r="O71" i="42754" s="1"/>
  <c r="O73" i="42754" s="1"/>
  <c r="M20" i="38" s="1"/>
  <c r="M34" i="42753"/>
  <c r="O35" i="42753" s="1"/>
  <c r="O37" i="42753" s="1"/>
  <c r="O63" i="42753"/>
  <c r="O65" i="42753" s="1"/>
  <c r="J19" i="38" s="1"/>
  <c r="N81" i="42753"/>
  <c r="O36" i="42759"/>
  <c r="M20" i="42758"/>
  <c r="O21" i="42758" s="1"/>
  <c r="O23" i="42758" s="1"/>
  <c r="M79" i="42758"/>
  <c r="O80" i="42758" s="1"/>
  <c r="O82" i="42758" s="1"/>
  <c r="O24" i="38" s="1"/>
  <c r="L62" i="42756"/>
  <c r="L48" i="42755"/>
  <c r="N50" i="42755"/>
  <c r="L70" i="42755"/>
  <c r="L20" i="42753"/>
  <c r="N22" i="42753"/>
  <c r="O64" i="42753"/>
  <c r="L79" i="42753"/>
  <c r="O80" i="42753" s="1"/>
  <c r="O82" i="42753" s="1"/>
  <c r="O19" i="38" s="1"/>
  <c r="N35" i="42758" a="1"/>
  <c r="N35" i="42758" s="1"/>
  <c r="N21" i="42757" a="1"/>
  <c r="N21" i="42757" s="1"/>
  <c r="M34" i="42754"/>
  <c r="O35" i="42754" s="1"/>
  <c r="O37" i="42754" s="1"/>
  <c r="M20" i="42753"/>
  <c r="M79" i="42753"/>
  <c r="M48" i="42758"/>
  <c r="O50" i="42758"/>
  <c r="M70" i="42758"/>
  <c r="O72" i="42758"/>
  <c r="M34" i="42757"/>
  <c r="O36" i="42757"/>
  <c r="O22" i="42756"/>
  <c r="M79" i="42756"/>
  <c r="L62" i="42754"/>
  <c r="L79" i="42754"/>
  <c r="O21" i="42762" l="1"/>
  <c r="O23" i="42762" s="1"/>
  <c r="O49" i="42761"/>
  <c r="O51" i="42761" s="1"/>
  <c r="O71" i="42772"/>
  <c r="O73" i="42772" s="1"/>
  <c r="M37" i="38" s="1"/>
  <c r="O80" i="42767"/>
  <c r="O82" i="42767" s="1"/>
  <c r="O30" i="38" s="1"/>
  <c r="O35" i="42762"/>
  <c r="O37" i="42762" s="1"/>
  <c r="O63" i="42762"/>
  <c r="O65" i="42762" s="1"/>
  <c r="J35" i="38" s="1"/>
  <c r="N71" i="42760" a="1"/>
  <c r="N71" i="42760" s="1"/>
  <c r="O49" i="42760"/>
  <c r="O51" i="42760" s="1"/>
  <c r="O21" i="42772"/>
  <c r="O23" i="42772" s="1"/>
  <c r="O80" i="42773"/>
  <c r="O82" i="42773" s="1"/>
  <c r="O38" i="38" s="1"/>
  <c r="O21" i="42768"/>
  <c r="O23" i="42768" s="1"/>
  <c r="O80" i="42762"/>
  <c r="O82" i="42762" s="1"/>
  <c r="O35" i="38" s="1"/>
  <c r="O80" i="42763"/>
  <c r="O82" i="42763" s="1"/>
  <c r="O34" i="38" s="1"/>
  <c r="O49" i="42754"/>
  <c r="O51" i="42754" s="1"/>
  <c r="O80" i="42770"/>
  <c r="O82" i="42770" s="1"/>
  <c r="O27" i="38" s="1"/>
  <c r="O21" i="42769"/>
  <c r="O23" i="42769" s="1"/>
  <c r="N21" i="42769" a="1"/>
  <c r="N21" i="42769" s="1"/>
  <c r="O49" i="42753"/>
  <c r="O51" i="42753" s="1"/>
  <c r="O71" i="42766"/>
  <c r="O73" i="42766" s="1"/>
  <c r="M31" i="38" s="1"/>
  <c r="O63" i="42766"/>
  <c r="O65" i="42766" s="1"/>
  <c r="J31" i="38" s="1"/>
  <c r="O21" i="42765"/>
  <c r="O23" i="42765" s="1"/>
  <c r="N35" i="42756" a="1"/>
  <c r="N35" i="42756" s="1"/>
  <c r="O35" i="42756"/>
  <c r="O37" i="42756" s="1"/>
  <c r="N21" i="42755" a="1"/>
  <c r="N21" i="42755" s="1"/>
  <c r="O21" i="42755"/>
  <c r="O23" i="42755" s="1"/>
  <c r="O80" i="42756"/>
  <c r="O82" i="42756" s="1"/>
  <c r="O22" i="38" s="1"/>
  <c r="O71" i="42753"/>
  <c r="O73" i="42753" s="1"/>
  <c r="M19" i="38" s="1"/>
  <c r="O21" i="42773"/>
  <c r="O23" i="42773" s="1"/>
  <c r="O49" i="42758"/>
  <c r="O51" i="42758" s="1"/>
  <c r="N49" i="42758" a="1"/>
  <c r="N49" i="42758" s="1"/>
  <c r="O21" i="42770"/>
  <c r="O23" i="42770" s="1"/>
  <c r="N21" i="42770" a="1"/>
  <c r="N21" i="42770" s="1"/>
  <c r="O71" i="42765"/>
  <c r="O73" i="42765" s="1"/>
  <c r="M32" i="38" s="1"/>
  <c r="N71" i="42765" a="1"/>
  <c r="N71" i="42765" s="1"/>
  <c r="N71" i="42773" a="1"/>
  <c r="N71" i="42773" s="1"/>
  <c r="O71" i="42773"/>
  <c r="O73" i="42773" s="1"/>
  <c r="M38" i="38" s="1"/>
  <c r="O21" i="42764"/>
  <c r="O23" i="42764" s="1"/>
  <c r="N21" i="42764" a="1"/>
  <c r="N21" i="42764" s="1"/>
  <c r="O21" i="42753"/>
  <c r="O23" i="42753" s="1"/>
  <c r="N21" i="42753" a="1"/>
  <c r="N21" i="42753" s="1"/>
  <c r="N49" i="42757" a="1"/>
  <c r="N49" i="42757" s="1"/>
  <c r="O49" i="42757"/>
  <c r="O51" i="42757" s="1"/>
  <c r="N21" i="42760" a="1"/>
  <c r="N21" i="42760" s="1"/>
  <c r="O21" i="42760"/>
  <c r="O23" i="42760" s="1"/>
  <c r="N63" i="42768" a="1"/>
  <c r="N63" i="42768" s="1"/>
  <c r="O63" i="42768"/>
  <c r="O65" i="42768" s="1"/>
  <c r="J29" i="38" s="1"/>
  <c r="O21" i="42761"/>
  <c r="O23" i="42761" s="1"/>
  <c r="N21" i="42761" a="1"/>
  <c r="N21" i="42761" s="1"/>
  <c r="O63" i="42767"/>
  <c r="O65" i="42767" s="1"/>
  <c r="J30" i="38" s="1"/>
  <c r="N63" i="42767" a="1"/>
  <c r="N63" i="42767" s="1"/>
  <c r="N63" i="42758" a="1"/>
  <c r="N63" i="42758" s="1"/>
  <c r="O63" i="42758"/>
  <c r="O65" i="42758" s="1"/>
  <c r="J24" i="38" s="1"/>
  <c r="O63" i="42759"/>
  <c r="O65" i="42759" s="1"/>
  <c r="J25" i="38" s="1"/>
  <c r="N63" i="42759" a="1"/>
  <c r="N63" i="42759" s="1"/>
  <c r="O71" i="42758"/>
  <c r="O73" i="42758" s="1"/>
  <c r="M24" i="38" s="1"/>
  <c r="N71" i="42758" a="1"/>
  <c r="N71" i="42758" s="1"/>
  <c r="O49" i="42768"/>
  <c r="O51" i="42768" s="1"/>
  <c r="N49" i="42768" a="1"/>
  <c r="N49" i="42768" s="1"/>
  <c r="N35" i="42770" a="1"/>
  <c r="N35" i="42770" s="1"/>
  <c r="O35" i="42770"/>
  <c r="O37" i="42770" s="1"/>
  <c r="O35" i="42763"/>
  <c r="O37" i="42763" s="1"/>
  <c r="N35" i="42763" a="1"/>
  <c r="N35" i="42763" s="1"/>
  <c r="O35" i="42773"/>
  <c r="O37" i="42773" s="1"/>
  <c r="N35" i="42773" a="1"/>
  <c r="N35" i="42773" s="1"/>
  <c r="N63" i="42752" a="1"/>
  <c r="N63" i="42752" s="1"/>
  <c r="O63" i="42752"/>
  <c r="O65" i="42752" s="1"/>
  <c r="J18" i="38" s="1"/>
  <c r="O63" i="42754"/>
  <c r="O65" i="42754" s="1"/>
  <c r="J20" i="38" s="1"/>
  <c r="N63" i="42754" a="1"/>
  <c r="N63" i="42754" s="1"/>
  <c r="O35" i="42757"/>
  <c r="O37" i="42757" s="1"/>
  <c r="N35" i="42757" a="1"/>
  <c r="N35" i="42757" s="1"/>
  <c r="O71" i="42755"/>
  <c r="O73" i="42755" s="1"/>
  <c r="M21" i="38" s="1"/>
  <c r="N71" i="42755" a="1"/>
  <c r="N71" i="42755" s="1"/>
  <c r="O35" i="42769"/>
  <c r="O37" i="42769" s="1"/>
  <c r="N35" i="42769" a="1"/>
  <c r="N35" i="42769" s="1"/>
  <c r="O49" i="42765"/>
  <c r="O51" i="42765" s="1"/>
  <c r="N49" i="42765" a="1"/>
  <c r="N49" i="42765" s="1"/>
  <c r="N49" i="42773" a="1"/>
  <c r="N49" i="42773" s="1"/>
  <c r="O49" i="42773"/>
  <c r="O51" i="42773" s="1"/>
  <c r="O49" i="42755"/>
  <c r="O51" i="42755" s="1"/>
  <c r="N49" i="42755" a="1"/>
  <c r="N49" i="42755" s="1"/>
  <c r="O21" i="42756"/>
  <c r="O23" i="42756" s="1"/>
  <c r="N21" i="42756" a="1"/>
  <c r="N21" i="42756" s="1"/>
  <c r="O71" i="42768"/>
  <c r="O73" i="42768" s="1"/>
  <c r="M29" i="38" s="1"/>
  <c r="N71" i="42768" a="1"/>
  <c r="N71" i="42768" s="1"/>
  <c r="O80" i="42764"/>
  <c r="O82" i="42764" s="1"/>
  <c r="O33" i="38" s="1"/>
  <c r="O71" i="42762"/>
  <c r="O73" i="42762" s="1"/>
  <c r="M35" i="38" s="1"/>
  <c r="N71" i="42762" a="1"/>
  <c r="N71" i="42762" s="1"/>
  <c r="O63" i="42756"/>
  <c r="O65" i="42756" s="1"/>
  <c r="J22" i="38" s="1"/>
  <c r="N63" i="42756" a="1"/>
  <c r="N63" i="42756" s="1"/>
  <c r="O80" i="42761"/>
  <c r="O82" i="42761" s="1"/>
  <c r="O36" i="38" s="1"/>
  <c r="O71" i="42752"/>
  <c r="O73" i="42752" s="1"/>
  <c r="M18" i="38" s="1"/>
  <c r="N71" i="42752" a="1"/>
  <c r="N71" i="42752" s="1"/>
  <c r="N71" i="42757" a="1"/>
  <c r="N71" i="42757" s="1"/>
  <c r="O71" i="42757"/>
  <c r="O73" i="42757" s="1"/>
  <c r="M23" i="38" s="1"/>
  <c r="O63" i="42770"/>
  <c r="O65" i="42770" s="1"/>
  <c r="J27" i="38" s="1"/>
  <c r="N63" i="42770" a="1"/>
  <c r="N63" i="42770" s="1"/>
  <c r="N71" i="42769" a="1"/>
  <c r="N71" i="42769" s="1"/>
  <c r="O71" i="42769"/>
  <c r="O73" i="42769" s="1"/>
  <c r="M28" i="38" s="1"/>
  <c r="O63" i="42764"/>
  <c r="O65" i="42764" s="1"/>
  <c r="J33" i="38" s="1"/>
  <c r="N63" i="42764" a="1"/>
  <c r="N63" i="42764" s="1"/>
  <c r="O80" i="42754"/>
  <c r="O82" i="42754" s="1"/>
  <c r="O20" i="38" s="1"/>
  <c r="N49" i="42769" a="1"/>
  <c r="N49" i="42769" s="1"/>
  <c r="O49" i="42769"/>
  <c r="O51" i="42769" s="1"/>
  <c r="O63" i="42761"/>
  <c r="O65" i="42761" s="1"/>
  <c r="J36" i="38" s="1"/>
  <c r="N63" i="42761" a="1"/>
  <c r="N63" i="42761" s="1"/>
  <c r="O49" i="42762"/>
  <c r="O51" i="42762" s="1"/>
  <c r="N49" i="42762" a="1"/>
  <c r="N49" i="42762" s="1"/>
  <c r="O49" i="42752"/>
  <c r="O51" i="42752" s="1"/>
  <c r="N49" i="42752" a="1"/>
  <c r="N49" i="42752" s="1"/>
  <c r="P79" i="42713"/>
  <c r="AY17" i="38" s="1"/>
  <c r="O79" i="42713"/>
  <c r="AX17" i="38" s="1"/>
  <c r="N79" i="42713"/>
  <c r="P70" i="42713"/>
  <c r="O70" i="42713"/>
  <c r="N70" i="42713"/>
  <c r="P62" i="42713"/>
  <c r="AQ17" i="38" s="1"/>
  <c r="O62" i="42713"/>
  <c r="AP17" i="38" s="1"/>
  <c r="N62" i="42713"/>
  <c r="R47" i="42713" a="1"/>
  <c r="R47" i="42713" s="1"/>
  <c r="Q47" i="42713"/>
  <c r="P48" i="42713"/>
  <c r="O48" i="42713"/>
  <c r="N48" i="42713"/>
  <c r="R46" i="42713" a="1"/>
  <c r="R46" i="42713" s="1"/>
  <c r="AH4" i="42661" s="1"/>
  <c r="Q46" i="42713"/>
  <c r="AI4" i="42661" l="1"/>
  <c r="AX4" i="42661"/>
  <c r="V39" i="38"/>
  <c r="W6" i="42774"/>
  <c r="AX32" i="42661" l="1"/>
  <c r="AX31" i="42661"/>
  <c r="AX30" i="42661"/>
  <c r="H38" i="38"/>
  <c r="H37" i="38"/>
  <c r="H36" i="38"/>
  <c r="H35" i="38"/>
  <c r="H34" i="38"/>
  <c r="H33" i="38"/>
  <c r="H32" i="38"/>
  <c r="H31" i="38"/>
  <c r="H30" i="38"/>
  <c r="H29" i="38"/>
  <c r="H28" i="38"/>
  <c r="H27" i="38"/>
  <c r="H26" i="38"/>
  <c r="H25" i="38"/>
  <c r="H24" i="38"/>
  <c r="H23" i="38"/>
  <c r="H22" i="38"/>
  <c r="H21" i="38"/>
  <c r="H20" i="38"/>
  <c r="H19" i="38"/>
  <c r="E38" i="38"/>
  <c r="E37" i="38"/>
  <c r="E36" i="38"/>
  <c r="E35" i="38"/>
  <c r="E34" i="38"/>
  <c r="E33" i="38"/>
  <c r="E32" i="38"/>
  <c r="E31" i="38"/>
  <c r="E30" i="38"/>
  <c r="E29" i="38"/>
  <c r="E28" i="38"/>
  <c r="E27" i="38"/>
  <c r="E26" i="38"/>
  <c r="E25" i="38"/>
  <c r="E24" i="38"/>
  <c r="E23" i="38"/>
  <c r="E22" i="38"/>
  <c r="E21" i="38"/>
  <c r="E20" i="38"/>
  <c r="E19" i="38"/>
  <c r="C38" i="38"/>
  <c r="C37" i="38"/>
  <c r="C36" i="38"/>
  <c r="C35" i="38"/>
  <c r="C34" i="38"/>
  <c r="C33" i="38"/>
  <c r="C32" i="38"/>
  <c r="C31" i="38"/>
  <c r="C30" i="38"/>
  <c r="C29" i="38"/>
  <c r="C28" i="38"/>
  <c r="C27" i="38"/>
  <c r="C26" i="38"/>
  <c r="C25" i="38"/>
  <c r="C24" i="38"/>
  <c r="C23" i="38"/>
  <c r="C22" i="38"/>
  <c r="C21" i="38"/>
  <c r="C20" i="38"/>
  <c r="C19" i="38"/>
  <c r="AI38" i="38"/>
  <c r="AH38" i="38"/>
  <c r="AG38" i="38"/>
  <c r="AI37" i="38"/>
  <c r="AH37" i="38"/>
  <c r="AG37" i="38"/>
  <c r="AI36" i="38"/>
  <c r="AH36" i="38"/>
  <c r="AG36" i="38"/>
  <c r="AI35" i="38"/>
  <c r="AH35" i="38"/>
  <c r="AG35" i="38"/>
  <c r="AI34" i="38"/>
  <c r="AH34" i="38"/>
  <c r="AG34" i="38"/>
  <c r="AI33" i="38"/>
  <c r="AH33" i="38"/>
  <c r="AG33" i="38"/>
  <c r="AI32" i="38"/>
  <c r="AH32" i="38"/>
  <c r="AG32" i="38"/>
  <c r="AI31" i="38"/>
  <c r="AH31" i="38"/>
  <c r="AG31" i="38"/>
  <c r="AI30" i="38"/>
  <c r="AH30" i="38"/>
  <c r="AG30" i="38"/>
  <c r="AI29" i="38"/>
  <c r="AH29" i="38"/>
  <c r="AG29" i="38"/>
  <c r="AI28" i="38"/>
  <c r="AH28" i="38"/>
  <c r="AG28" i="38"/>
  <c r="AI27" i="38"/>
  <c r="AH27" i="38"/>
  <c r="AG27" i="38"/>
  <c r="AI26" i="38"/>
  <c r="AH26" i="38"/>
  <c r="AG26" i="38"/>
  <c r="AI25" i="38"/>
  <c r="AH25" i="38"/>
  <c r="AG25" i="38"/>
  <c r="AI24" i="38"/>
  <c r="AH24" i="38"/>
  <c r="AG24" i="38"/>
  <c r="AI23" i="38"/>
  <c r="AH23" i="38"/>
  <c r="AG23" i="38"/>
  <c r="AI22" i="38"/>
  <c r="AH22" i="38"/>
  <c r="AG22" i="38"/>
  <c r="AI21" i="38"/>
  <c r="AH21" i="38"/>
  <c r="AG21" i="38"/>
  <c r="AI20" i="38"/>
  <c r="AH20" i="38"/>
  <c r="AG20" i="38"/>
  <c r="AI19" i="38"/>
  <c r="AH19" i="38"/>
  <c r="AG19" i="38"/>
  <c r="AE38" i="38"/>
  <c r="AD38" i="38"/>
  <c r="AC38" i="38"/>
  <c r="AE37" i="38"/>
  <c r="AD37" i="38"/>
  <c r="AC37" i="38"/>
  <c r="AE36" i="38"/>
  <c r="AD36" i="38"/>
  <c r="AC36" i="38"/>
  <c r="AE35" i="38"/>
  <c r="AD35" i="38"/>
  <c r="AC35" i="38"/>
  <c r="AE34" i="38"/>
  <c r="AD34" i="38"/>
  <c r="AC34" i="38"/>
  <c r="AE33" i="38"/>
  <c r="AD33" i="38"/>
  <c r="AC33" i="38"/>
  <c r="AE32" i="38"/>
  <c r="AD32" i="38"/>
  <c r="AC32" i="38"/>
  <c r="AE31" i="38"/>
  <c r="AD31" i="38"/>
  <c r="AC31" i="38"/>
  <c r="AE30" i="38"/>
  <c r="AD30" i="38"/>
  <c r="AC30" i="38"/>
  <c r="AE29" i="38"/>
  <c r="AD29" i="38"/>
  <c r="AC29" i="38"/>
  <c r="AE28" i="38"/>
  <c r="AD28" i="38"/>
  <c r="AC28" i="38"/>
  <c r="AE27" i="38"/>
  <c r="AD27" i="38"/>
  <c r="AC27" i="38"/>
  <c r="AE26" i="38"/>
  <c r="AD26" i="38"/>
  <c r="AC26" i="38"/>
  <c r="AE25" i="38"/>
  <c r="AD25" i="38"/>
  <c r="AC25" i="38"/>
  <c r="AE24" i="38"/>
  <c r="AD24" i="38"/>
  <c r="AC24" i="38"/>
  <c r="AE23" i="38"/>
  <c r="AD23" i="38"/>
  <c r="AC23" i="38"/>
  <c r="AE22" i="38"/>
  <c r="AD22" i="38"/>
  <c r="AC22" i="38"/>
  <c r="AE21" i="38"/>
  <c r="AD21" i="38"/>
  <c r="AC21" i="38"/>
  <c r="AE20" i="38"/>
  <c r="AD20" i="38"/>
  <c r="AC20" i="38"/>
  <c r="AE19" i="38"/>
  <c r="AD19" i="38"/>
  <c r="AC19" i="38"/>
  <c r="AV25" i="42661"/>
  <c r="AV24" i="42661"/>
  <c r="AV23" i="42661"/>
  <c r="AV22" i="42661"/>
  <c r="AV21" i="42661"/>
  <c r="AV20" i="42661"/>
  <c r="AV19" i="42661"/>
  <c r="AV18" i="42661"/>
  <c r="AV17" i="42661"/>
  <c r="AV16" i="42661"/>
  <c r="AV15" i="42661"/>
  <c r="AV14" i="42661"/>
  <c r="AV13" i="42661"/>
  <c r="AV12" i="42661"/>
  <c r="AV11" i="42661"/>
  <c r="AV10" i="42661"/>
  <c r="AV9" i="42661"/>
  <c r="AV8" i="42661"/>
  <c r="AV7" i="42661"/>
  <c r="AV6" i="42661"/>
  <c r="AU25" i="42661"/>
  <c r="AU24" i="42661"/>
  <c r="AU23" i="42661"/>
  <c r="AU22" i="42661"/>
  <c r="AU21" i="42661"/>
  <c r="AU20" i="42661"/>
  <c r="AU19" i="42661"/>
  <c r="AU18" i="42661"/>
  <c r="AU17" i="42661"/>
  <c r="AU16" i="42661"/>
  <c r="AU15" i="42661"/>
  <c r="AU14" i="42661"/>
  <c r="AU13" i="42661"/>
  <c r="AU12" i="42661"/>
  <c r="AU11" i="42661"/>
  <c r="AU10" i="42661"/>
  <c r="AU9" i="42661"/>
  <c r="AU8" i="42661"/>
  <c r="AU7" i="42661"/>
  <c r="AU6" i="42661"/>
  <c r="AS13" i="42661"/>
  <c r="AS25" i="42661"/>
  <c r="AS24" i="42661"/>
  <c r="AS23" i="42661"/>
  <c r="AS22" i="42661"/>
  <c r="AS21" i="42661"/>
  <c r="AS20" i="42661"/>
  <c r="AS19" i="42661"/>
  <c r="AS18" i="42661"/>
  <c r="AS17" i="42661"/>
  <c r="AS16" i="42661"/>
  <c r="AS15" i="42661"/>
  <c r="AS14" i="42661"/>
  <c r="AS12" i="42661"/>
  <c r="AS11" i="42661"/>
  <c r="AS10" i="42661"/>
  <c r="AS9" i="42661"/>
  <c r="AS8" i="42661"/>
  <c r="AS7" i="42661"/>
  <c r="AS6" i="42661"/>
  <c r="AQ25" i="42661"/>
  <c r="AQ24" i="42661"/>
  <c r="AQ23" i="42661"/>
  <c r="AQ22" i="42661"/>
  <c r="AQ21" i="42661"/>
  <c r="AQ20" i="42661"/>
  <c r="AQ19" i="42661"/>
  <c r="AQ18" i="42661"/>
  <c r="AQ17" i="42661"/>
  <c r="AQ16" i="42661"/>
  <c r="AQ15" i="42661"/>
  <c r="AQ14" i="42661"/>
  <c r="AQ13" i="42661"/>
  <c r="AQ12" i="42661"/>
  <c r="AQ11" i="42661"/>
  <c r="AQ10" i="42661"/>
  <c r="AQ9" i="42661"/>
  <c r="AQ8" i="42661"/>
  <c r="AQ7" i="42661"/>
  <c r="AQ6" i="42661"/>
  <c r="AP25" i="42661"/>
  <c r="AP24" i="42661"/>
  <c r="AP23" i="42661"/>
  <c r="AP22" i="42661"/>
  <c r="AP21" i="42661"/>
  <c r="AP20" i="42661"/>
  <c r="AP19" i="42661"/>
  <c r="AP18" i="42661"/>
  <c r="AP17" i="42661"/>
  <c r="AP16" i="42661"/>
  <c r="AP15" i="42661"/>
  <c r="AP14" i="42661"/>
  <c r="AP13" i="42661"/>
  <c r="AP12" i="42661"/>
  <c r="AP11" i="42661"/>
  <c r="AP10" i="42661"/>
  <c r="AP9" i="42661"/>
  <c r="AP8" i="42661"/>
  <c r="AP7" i="42661"/>
  <c r="AP6" i="42661"/>
  <c r="AN25" i="42661"/>
  <c r="AN24" i="42661"/>
  <c r="AN23" i="42661"/>
  <c r="AN22" i="42661"/>
  <c r="AN21" i="42661"/>
  <c r="AN20" i="42661"/>
  <c r="AN19" i="42661"/>
  <c r="AN18" i="42661"/>
  <c r="AN17" i="42661"/>
  <c r="AN16" i="42661"/>
  <c r="AN15" i="42661"/>
  <c r="AN14" i="42661"/>
  <c r="AN13" i="42661"/>
  <c r="AN12" i="42661"/>
  <c r="AN11" i="42661"/>
  <c r="AN10" i="42661"/>
  <c r="AN9" i="42661"/>
  <c r="AN8" i="42661"/>
  <c r="AN7" i="42661"/>
  <c r="AN6" i="42661"/>
  <c r="AM25" i="42661"/>
  <c r="AM24" i="42661"/>
  <c r="AM23" i="42661"/>
  <c r="AM22" i="42661"/>
  <c r="AM21" i="42661"/>
  <c r="AM20" i="42661"/>
  <c r="AM19" i="42661"/>
  <c r="AM18" i="42661"/>
  <c r="AM17" i="42661"/>
  <c r="AM16" i="42661"/>
  <c r="AM15" i="42661"/>
  <c r="AM14" i="42661"/>
  <c r="AM13" i="42661"/>
  <c r="AM12" i="42661"/>
  <c r="AM11" i="42661"/>
  <c r="AM10" i="42661"/>
  <c r="AM9" i="42661"/>
  <c r="AM8" i="42661"/>
  <c r="AM7" i="42661"/>
  <c r="AM6" i="42661"/>
  <c r="AL25" i="42661"/>
  <c r="AL24" i="42661"/>
  <c r="AL23" i="42661"/>
  <c r="AL22" i="42661"/>
  <c r="AL21" i="42661"/>
  <c r="AL20" i="42661"/>
  <c r="AL19" i="42661"/>
  <c r="AL18" i="42661"/>
  <c r="AL17" i="42661"/>
  <c r="AL16" i="42661"/>
  <c r="AL15" i="42661"/>
  <c r="AL14" i="42661"/>
  <c r="AL13" i="42661"/>
  <c r="AL12" i="42661"/>
  <c r="AL11" i="42661"/>
  <c r="AL10" i="42661"/>
  <c r="AL9" i="42661"/>
  <c r="AL8" i="42661"/>
  <c r="AL7" i="42661"/>
  <c r="AL6" i="42661"/>
  <c r="AK25" i="42661"/>
  <c r="AK24" i="42661"/>
  <c r="AK23" i="42661"/>
  <c r="AK22" i="42661"/>
  <c r="AK21" i="42661"/>
  <c r="AK20" i="42661"/>
  <c r="AK19" i="42661"/>
  <c r="AK18" i="42661"/>
  <c r="AK17" i="42661"/>
  <c r="AK16" i="42661"/>
  <c r="AK15" i="42661"/>
  <c r="AK14" i="42661"/>
  <c r="AK13" i="42661"/>
  <c r="AK12" i="42661"/>
  <c r="AK11" i="42661"/>
  <c r="AK10" i="42661"/>
  <c r="AK9" i="42661"/>
  <c r="AK8" i="42661"/>
  <c r="AK7" i="42661"/>
  <c r="AK6" i="42661"/>
  <c r="AJ25" i="42661"/>
  <c r="AJ24" i="42661"/>
  <c r="AJ23" i="42661"/>
  <c r="AJ22" i="42661"/>
  <c r="AJ21" i="42661"/>
  <c r="AJ20" i="42661"/>
  <c r="AJ19" i="42661"/>
  <c r="AJ18" i="42661"/>
  <c r="AJ17" i="42661"/>
  <c r="AJ16" i="42661"/>
  <c r="AJ15" i="42661"/>
  <c r="AJ14" i="42661"/>
  <c r="AJ13" i="42661"/>
  <c r="AJ12" i="42661"/>
  <c r="AJ11" i="42661"/>
  <c r="AJ10" i="42661"/>
  <c r="AJ9" i="42661"/>
  <c r="AJ8" i="42661"/>
  <c r="AJ7" i="42661"/>
  <c r="AJ6" i="42661"/>
  <c r="AG13" i="42661"/>
  <c r="AG25" i="42661"/>
  <c r="AG24" i="42661"/>
  <c r="AG23" i="42661"/>
  <c r="AG22" i="42661"/>
  <c r="AG21" i="42661"/>
  <c r="AG20" i="42661"/>
  <c r="AG19" i="42661"/>
  <c r="AG18" i="42661"/>
  <c r="AG17" i="42661"/>
  <c r="AG16" i="42661"/>
  <c r="AG15" i="42661"/>
  <c r="AG14" i="42661"/>
  <c r="AG12" i="42661"/>
  <c r="AG11" i="42661"/>
  <c r="AG10" i="42661"/>
  <c r="AG9" i="42661"/>
  <c r="AG8" i="42661"/>
  <c r="AG7" i="42661"/>
  <c r="AG6" i="42661"/>
  <c r="AF25" i="42661"/>
  <c r="AF24" i="42661"/>
  <c r="AF23" i="42661"/>
  <c r="AF22" i="42661"/>
  <c r="AF21" i="42661"/>
  <c r="AF20" i="42661"/>
  <c r="AF19" i="42661"/>
  <c r="AF18" i="42661"/>
  <c r="AF17" i="42661"/>
  <c r="AF16" i="42661"/>
  <c r="AF15" i="42661"/>
  <c r="AF14" i="42661"/>
  <c r="AF12" i="42661"/>
  <c r="AF11" i="42661"/>
  <c r="AF10" i="42661"/>
  <c r="AF9" i="42661"/>
  <c r="AF8" i="42661"/>
  <c r="AF7" i="42661"/>
  <c r="AF13" i="42661"/>
  <c r="AF6" i="42661"/>
  <c r="AE25" i="42661"/>
  <c r="AE24" i="42661"/>
  <c r="AE23" i="42661"/>
  <c r="AE22" i="42661"/>
  <c r="AE21" i="42661"/>
  <c r="AE20" i="42661"/>
  <c r="AE19" i="42661"/>
  <c r="AE18" i="42661"/>
  <c r="AE17" i="42661"/>
  <c r="AE16" i="42661"/>
  <c r="AE15" i="42661"/>
  <c r="AE14" i="42661"/>
  <c r="AE13" i="42661"/>
  <c r="AE12" i="42661"/>
  <c r="AE11" i="42661"/>
  <c r="AE10" i="42661"/>
  <c r="AE9" i="42661"/>
  <c r="AE8" i="42661"/>
  <c r="AE7" i="42661"/>
  <c r="AE6" i="42661"/>
  <c r="AD25" i="42661"/>
  <c r="AD24" i="42661"/>
  <c r="AD23" i="42661"/>
  <c r="AD22" i="42661"/>
  <c r="AD21" i="42661"/>
  <c r="AD20" i="42661"/>
  <c r="AD19" i="42661"/>
  <c r="AD18" i="42661"/>
  <c r="AD17" i="42661"/>
  <c r="AD16" i="42661"/>
  <c r="AD15" i="42661"/>
  <c r="AD14" i="42661"/>
  <c r="AD13" i="42661"/>
  <c r="AD12" i="42661"/>
  <c r="AD11" i="42661"/>
  <c r="AD10" i="42661"/>
  <c r="AD9" i="42661"/>
  <c r="AD8" i="42661"/>
  <c r="AD7" i="42661"/>
  <c r="AD6" i="42661"/>
  <c r="AC25" i="42661"/>
  <c r="AC24" i="42661"/>
  <c r="AC23" i="42661"/>
  <c r="AC22" i="42661"/>
  <c r="AC21" i="42661"/>
  <c r="AC20" i="42661"/>
  <c r="AC19" i="42661"/>
  <c r="AC18" i="42661"/>
  <c r="AC17" i="42661"/>
  <c r="AC16" i="42661"/>
  <c r="AC15" i="42661"/>
  <c r="AC14" i="42661"/>
  <c r="AC13" i="42661"/>
  <c r="AC12" i="42661"/>
  <c r="AC11" i="42661"/>
  <c r="AC10" i="42661"/>
  <c r="AC9" i="42661"/>
  <c r="AC8" i="42661"/>
  <c r="AC7" i="42661"/>
  <c r="AC6" i="42661"/>
  <c r="AB25" i="42661"/>
  <c r="AB24" i="42661"/>
  <c r="AB23" i="42661"/>
  <c r="AB22" i="42661"/>
  <c r="AB21" i="42661"/>
  <c r="AB20" i="42661"/>
  <c r="AB19" i="42661"/>
  <c r="AB18" i="42661"/>
  <c r="AB17" i="42661"/>
  <c r="AB16" i="42661"/>
  <c r="AB15" i="42661"/>
  <c r="AB14" i="42661"/>
  <c r="AB13" i="42661"/>
  <c r="AB12" i="42661"/>
  <c r="AB11" i="42661"/>
  <c r="AB10" i="42661"/>
  <c r="AB9" i="42661"/>
  <c r="AB8" i="42661"/>
  <c r="AB7" i="42661"/>
  <c r="AB6" i="42661"/>
  <c r="AA25" i="42661"/>
  <c r="AA24" i="42661"/>
  <c r="AA23" i="42661"/>
  <c r="AA22" i="42661"/>
  <c r="AA21" i="42661"/>
  <c r="AA20" i="42661"/>
  <c r="AA19" i="42661"/>
  <c r="AA18" i="42661"/>
  <c r="AA17" i="42661"/>
  <c r="AA16" i="42661"/>
  <c r="AA15" i="42661"/>
  <c r="AA14" i="42661"/>
  <c r="AA13" i="42661"/>
  <c r="AA12" i="42661"/>
  <c r="AA11" i="42661"/>
  <c r="AA10" i="42661"/>
  <c r="AA9" i="42661"/>
  <c r="AA8" i="42661"/>
  <c r="AA7" i="42661"/>
  <c r="AA6" i="42661"/>
  <c r="Z25" i="42661"/>
  <c r="Z24" i="42661"/>
  <c r="Z23" i="42661"/>
  <c r="Z22" i="42661"/>
  <c r="Z21" i="42661"/>
  <c r="Z20" i="42661"/>
  <c r="Z19" i="42661"/>
  <c r="Z18" i="42661"/>
  <c r="Z17" i="42661"/>
  <c r="Z16" i="42661"/>
  <c r="Z15" i="42661"/>
  <c r="Z14" i="42661"/>
  <c r="Z13" i="42661"/>
  <c r="Z12" i="42661"/>
  <c r="Z11" i="42661"/>
  <c r="Z10" i="42661"/>
  <c r="Z9" i="42661"/>
  <c r="Z8" i="42661"/>
  <c r="Z7" i="42661"/>
  <c r="Z6" i="42661"/>
  <c r="Y25" i="42661"/>
  <c r="Y24" i="42661"/>
  <c r="Y23" i="42661"/>
  <c r="Y22" i="42661"/>
  <c r="Y21" i="42661"/>
  <c r="Y20" i="42661"/>
  <c r="Y19" i="42661"/>
  <c r="Y18" i="42661"/>
  <c r="Y17" i="42661"/>
  <c r="Y16" i="42661"/>
  <c r="Y15" i="42661"/>
  <c r="Y14" i="42661"/>
  <c r="Y13" i="42661"/>
  <c r="Y12" i="42661"/>
  <c r="Y11" i="42661"/>
  <c r="Y10" i="42661"/>
  <c r="Y9" i="42661"/>
  <c r="Y8" i="42661"/>
  <c r="Y7" i="42661"/>
  <c r="Y6" i="42661"/>
  <c r="X25" i="42661"/>
  <c r="X24" i="42661"/>
  <c r="X23" i="42661"/>
  <c r="X22" i="42661"/>
  <c r="X21" i="42661"/>
  <c r="X20" i="42661"/>
  <c r="X19" i="42661"/>
  <c r="X18" i="42661"/>
  <c r="X17" i="42661"/>
  <c r="X16" i="42661"/>
  <c r="X15" i="42661"/>
  <c r="X14" i="42661"/>
  <c r="X13" i="42661"/>
  <c r="X12" i="42661"/>
  <c r="X11" i="42661"/>
  <c r="X10" i="42661"/>
  <c r="X9" i="42661"/>
  <c r="X8" i="42661"/>
  <c r="X7" i="42661"/>
  <c r="X6" i="42661"/>
  <c r="W25" i="42661"/>
  <c r="W24" i="42661"/>
  <c r="W23" i="42661"/>
  <c r="W22" i="42661"/>
  <c r="W21" i="42661"/>
  <c r="W20" i="42661"/>
  <c r="W19" i="42661"/>
  <c r="W18" i="42661"/>
  <c r="W17" i="42661"/>
  <c r="W16" i="42661"/>
  <c r="W15" i="42661"/>
  <c r="W14" i="42661"/>
  <c r="W13" i="42661"/>
  <c r="W12" i="42661"/>
  <c r="W11" i="42661"/>
  <c r="W10" i="42661"/>
  <c r="W9" i="42661"/>
  <c r="W8" i="42661"/>
  <c r="W7" i="42661"/>
  <c r="W6" i="42661"/>
  <c r="W5" i="42661"/>
  <c r="V25" i="42661"/>
  <c r="V24" i="42661"/>
  <c r="V23" i="42661"/>
  <c r="V22" i="42661"/>
  <c r="V21" i="42661"/>
  <c r="V20" i="42661"/>
  <c r="V19" i="42661"/>
  <c r="V18" i="42661"/>
  <c r="V17" i="42661"/>
  <c r="V16" i="42661"/>
  <c r="V15" i="42661"/>
  <c r="V14" i="42661"/>
  <c r="V13" i="42661"/>
  <c r="V12" i="42661"/>
  <c r="V11" i="42661"/>
  <c r="V10" i="42661"/>
  <c r="V9" i="42661"/>
  <c r="V8" i="42661"/>
  <c r="V7" i="42661"/>
  <c r="V6" i="42661"/>
  <c r="U25" i="42661"/>
  <c r="U24" i="42661"/>
  <c r="U23" i="42661"/>
  <c r="U22" i="42661"/>
  <c r="U21" i="42661"/>
  <c r="U20" i="42661"/>
  <c r="U19" i="42661"/>
  <c r="U18" i="42661"/>
  <c r="U17" i="42661"/>
  <c r="U16" i="42661"/>
  <c r="U15" i="42661"/>
  <c r="U14" i="42661"/>
  <c r="U13" i="42661"/>
  <c r="U12" i="42661"/>
  <c r="U11" i="42661"/>
  <c r="U10" i="42661"/>
  <c r="U9" i="42661"/>
  <c r="U8" i="42661"/>
  <c r="U7" i="42661"/>
  <c r="U6" i="42661"/>
  <c r="T25" i="42661"/>
  <c r="T24" i="42661"/>
  <c r="T23" i="42661"/>
  <c r="T22" i="42661"/>
  <c r="T21" i="42661"/>
  <c r="T20" i="42661"/>
  <c r="T19" i="42661"/>
  <c r="T18" i="42661"/>
  <c r="T17" i="42661"/>
  <c r="T16" i="42661"/>
  <c r="T15" i="42661"/>
  <c r="T14" i="42661"/>
  <c r="T13" i="42661"/>
  <c r="T12" i="42661"/>
  <c r="T11" i="42661"/>
  <c r="T10" i="42661"/>
  <c r="T9" i="42661"/>
  <c r="T8" i="42661"/>
  <c r="T7" i="42661"/>
  <c r="T6" i="42661"/>
  <c r="AV5" i="42661"/>
  <c r="AU5" i="42661"/>
  <c r="AS5" i="42661"/>
  <c r="AQ5" i="42661"/>
  <c r="AP5" i="42661"/>
  <c r="AN5" i="42661"/>
  <c r="AM5" i="42661"/>
  <c r="AL5" i="42661"/>
  <c r="AK5" i="42661"/>
  <c r="AJ5" i="42661"/>
  <c r="AG5" i="42661"/>
  <c r="AF5" i="42661"/>
  <c r="AE5" i="42661"/>
  <c r="AD5" i="42661"/>
  <c r="AC5" i="42661"/>
  <c r="AB5" i="42661"/>
  <c r="AA5" i="42661"/>
  <c r="Z5" i="42661"/>
  <c r="Y5" i="42661"/>
  <c r="X5" i="42661"/>
  <c r="V5" i="42661"/>
  <c r="U5" i="42661"/>
  <c r="T5" i="42661"/>
  <c r="P34" i="42713"/>
  <c r="O34" i="42713"/>
  <c r="N34" i="42713"/>
  <c r="P20" i="42713"/>
  <c r="O20" i="42713"/>
  <c r="N20" i="42713"/>
  <c r="BX9" i="42661" l="1"/>
  <c r="BW9" i="42661"/>
  <c r="BX18" i="42661"/>
  <c r="BW18" i="42661"/>
  <c r="BT6" i="42661"/>
  <c r="BS6" i="42661"/>
  <c r="BT14" i="42661"/>
  <c r="BS14" i="42661"/>
  <c r="BT22" i="42661"/>
  <c r="BS22" i="42661"/>
  <c r="BX10" i="42661"/>
  <c r="BW10" i="42661"/>
  <c r="BX19" i="42661"/>
  <c r="BW19" i="42661"/>
  <c r="BT15" i="42661"/>
  <c r="BS15" i="42661"/>
  <c r="BX11" i="42661"/>
  <c r="BW11" i="42661"/>
  <c r="BX20" i="42661"/>
  <c r="BW20" i="42661"/>
  <c r="BT21" i="42661"/>
  <c r="BS21" i="42661"/>
  <c r="BT23" i="42661"/>
  <c r="BS23" i="42661"/>
  <c r="BT8" i="42661"/>
  <c r="BS8" i="42661"/>
  <c r="BT16" i="42661"/>
  <c r="BS16" i="42661"/>
  <c r="BT24" i="42661"/>
  <c r="BS24" i="42661"/>
  <c r="BX12" i="42661"/>
  <c r="BW12" i="42661"/>
  <c r="BX21" i="42661"/>
  <c r="BW21" i="42661"/>
  <c r="BT9" i="42661"/>
  <c r="BS9" i="42661"/>
  <c r="BT17" i="42661"/>
  <c r="BS17" i="42661"/>
  <c r="BT25" i="42661"/>
  <c r="BS25" i="42661"/>
  <c r="BX14" i="42661"/>
  <c r="BW14" i="42661"/>
  <c r="BX22" i="42661"/>
  <c r="BW22" i="42661"/>
  <c r="BT5" i="42661"/>
  <c r="BS5" i="42661"/>
  <c r="BT10" i="42661"/>
  <c r="BS10" i="42661"/>
  <c r="BT18" i="42661"/>
  <c r="BS18" i="42661"/>
  <c r="BX6" i="42661"/>
  <c r="BW6" i="42661"/>
  <c r="BX15" i="42661"/>
  <c r="BW15" i="42661"/>
  <c r="BX23" i="42661"/>
  <c r="BW23" i="42661"/>
  <c r="BT13" i="42661"/>
  <c r="BS13" i="42661"/>
  <c r="BX13" i="42661"/>
  <c r="BW13" i="42661"/>
  <c r="BT7" i="42661"/>
  <c r="BS7" i="42661"/>
  <c r="BT11" i="42661"/>
  <c r="BS11" i="42661"/>
  <c r="BT19" i="42661"/>
  <c r="BS19" i="42661"/>
  <c r="BX7" i="42661"/>
  <c r="BW7" i="42661"/>
  <c r="BX16" i="42661"/>
  <c r="BW16" i="42661"/>
  <c r="BX24" i="42661"/>
  <c r="BW24" i="42661"/>
  <c r="BT12" i="42661"/>
  <c r="BS12" i="42661"/>
  <c r="BT20" i="42661"/>
  <c r="BS20" i="42661"/>
  <c r="BX8" i="42661"/>
  <c r="BW8" i="42661"/>
  <c r="BX17" i="42661"/>
  <c r="BW17" i="42661"/>
  <c r="BX25" i="42661"/>
  <c r="BW25" i="42661"/>
  <c r="BX5" i="42661"/>
  <c r="BW5" i="42661"/>
  <c r="AX37" i="42661"/>
  <c r="AX35" i="42661" s="1"/>
  <c r="AX33" i="42661"/>
  <c r="BR22" i="42661"/>
  <c r="BQ22" i="42661"/>
  <c r="BV5" i="42661"/>
  <c r="BU5" i="42661"/>
  <c r="BY5" i="42661"/>
  <c r="BZ5" i="42661"/>
  <c r="BR12" i="42661"/>
  <c r="BQ12" i="42661"/>
  <c r="BR20" i="42661"/>
  <c r="BQ20" i="42661"/>
  <c r="BV11" i="42661"/>
  <c r="BU11" i="42661"/>
  <c r="BV19" i="42661"/>
  <c r="BU19" i="42661"/>
  <c r="BY11" i="42661"/>
  <c r="BZ11" i="42661"/>
  <c r="BY19" i="42661"/>
  <c r="BZ19" i="42661"/>
  <c r="BQ13" i="42661"/>
  <c r="BR13" i="42661"/>
  <c r="BQ21" i="42661"/>
  <c r="BR21" i="42661"/>
  <c r="BV12" i="42661"/>
  <c r="BU12" i="42661"/>
  <c r="BV20" i="42661"/>
  <c r="BU20" i="42661"/>
  <c r="BZ12" i="42661"/>
  <c r="BY12" i="42661"/>
  <c r="BY20" i="42661"/>
  <c r="BZ20" i="42661"/>
  <c r="BV13" i="42661"/>
  <c r="BU13" i="42661"/>
  <c r="BV21" i="42661"/>
  <c r="BU21" i="42661"/>
  <c r="BZ13" i="42661"/>
  <c r="BY13" i="42661"/>
  <c r="BZ21" i="42661"/>
  <c r="BY21" i="42661"/>
  <c r="BR6" i="42661"/>
  <c r="BQ6" i="42661"/>
  <c r="BR14" i="42661"/>
  <c r="BQ14" i="42661"/>
  <c r="BQ5" i="42661"/>
  <c r="BR5" i="42661"/>
  <c r="BR7" i="42661"/>
  <c r="BQ7" i="42661"/>
  <c r="BR15" i="42661"/>
  <c r="BQ15" i="42661"/>
  <c r="BR23" i="42661"/>
  <c r="BQ23" i="42661"/>
  <c r="BV6" i="42661"/>
  <c r="BU6" i="42661"/>
  <c r="BV14" i="42661"/>
  <c r="BU14" i="42661"/>
  <c r="BV22" i="42661"/>
  <c r="BU22" i="42661"/>
  <c r="BZ6" i="42661"/>
  <c r="BY6" i="42661"/>
  <c r="BY14" i="42661"/>
  <c r="BZ14" i="42661"/>
  <c r="BY22" i="42661"/>
  <c r="BZ22" i="42661"/>
  <c r="BR8" i="42661"/>
  <c r="BQ8" i="42661"/>
  <c r="BR16" i="42661"/>
  <c r="BQ16" i="42661"/>
  <c r="BR24" i="42661"/>
  <c r="BQ24" i="42661"/>
  <c r="BV7" i="42661"/>
  <c r="BU7" i="42661"/>
  <c r="BV15" i="42661"/>
  <c r="BU15" i="42661"/>
  <c r="BV23" i="42661"/>
  <c r="BU23" i="42661"/>
  <c r="BZ7" i="42661"/>
  <c r="BY7" i="42661"/>
  <c r="BZ15" i="42661"/>
  <c r="BY15" i="42661"/>
  <c r="BZ23" i="42661"/>
  <c r="BY23" i="42661"/>
  <c r="BQ9" i="42661"/>
  <c r="BR9" i="42661"/>
  <c r="BQ17" i="42661"/>
  <c r="BR17" i="42661"/>
  <c r="BQ25" i="42661"/>
  <c r="BR25" i="42661"/>
  <c r="BV8" i="42661"/>
  <c r="BU8" i="42661"/>
  <c r="BV16" i="42661"/>
  <c r="BU16" i="42661"/>
  <c r="BV24" i="42661"/>
  <c r="BU24" i="42661"/>
  <c r="BZ8" i="42661"/>
  <c r="BY8" i="42661"/>
  <c r="BZ16" i="42661"/>
  <c r="BY16" i="42661"/>
  <c r="BY24" i="42661"/>
  <c r="BZ24" i="42661"/>
  <c r="BR10" i="42661"/>
  <c r="BQ10" i="42661"/>
  <c r="BR18" i="42661"/>
  <c r="BQ18" i="42661"/>
  <c r="BV9" i="42661"/>
  <c r="BU9" i="42661"/>
  <c r="BV17" i="42661"/>
  <c r="BU17" i="42661"/>
  <c r="BV25" i="42661"/>
  <c r="BU25" i="42661"/>
  <c r="BZ9" i="42661"/>
  <c r="BY9" i="42661"/>
  <c r="BZ17" i="42661"/>
  <c r="BY17" i="42661"/>
  <c r="BZ25" i="42661"/>
  <c r="BY25" i="42661"/>
  <c r="BR11" i="42661"/>
  <c r="BQ11" i="42661"/>
  <c r="BR19" i="42661"/>
  <c r="BQ19" i="42661"/>
  <c r="BV10" i="42661"/>
  <c r="BU10" i="42661"/>
  <c r="BV18" i="42661"/>
  <c r="BU18" i="42661"/>
  <c r="BY10" i="42661"/>
  <c r="BZ10" i="42661"/>
  <c r="BY18" i="42661"/>
  <c r="BZ18" i="42661"/>
  <c r="AI18" i="38"/>
  <c r="AH18" i="38"/>
  <c r="AG18" i="38"/>
  <c r="AE18" i="38"/>
  <c r="AD18" i="38"/>
  <c r="AC18" i="38"/>
  <c r="AA14" i="38"/>
  <c r="CA17" i="42661"/>
  <c r="E18" i="38"/>
  <c r="H6" i="42774"/>
  <c r="E13" i="38" s="1"/>
  <c r="C13" i="38" s="1"/>
  <c r="T7" i="38"/>
  <c r="CB25" i="42661"/>
  <c r="CB24" i="42661"/>
  <c r="CB23" i="42661"/>
  <c r="CB22" i="42661"/>
  <c r="CB21" i="42661"/>
  <c r="CB20" i="42661"/>
  <c r="CB19" i="42661"/>
  <c r="CB18" i="42661"/>
  <c r="CB17" i="42661"/>
  <c r="CB16" i="42661"/>
  <c r="CB15" i="42661"/>
  <c r="CB14" i="42661"/>
  <c r="CB13" i="42661"/>
  <c r="CB12" i="42661"/>
  <c r="CB11" i="42661"/>
  <c r="CB10" i="42661"/>
  <c r="CB9" i="42661"/>
  <c r="CB8" i="42661"/>
  <c r="CB7" i="42661"/>
  <c r="CB6" i="42661"/>
  <c r="CB5" i="42661"/>
  <c r="CB4" i="42661"/>
  <c r="CA23" i="42661"/>
  <c r="CA15" i="42661"/>
  <c r="CA7" i="42661"/>
  <c r="CA25" i="42661"/>
  <c r="CA24" i="42661"/>
  <c r="CA22" i="42661"/>
  <c r="CA21" i="42661"/>
  <c r="CA20" i="42661"/>
  <c r="CA19" i="42661"/>
  <c r="CA18" i="42661"/>
  <c r="CA16" i="42661"/>
  <c r="CA14" i="42661"/>
  <c r="CA13" i="42661"/>
  <c r="CA12" i="42661"/>
  <c r="CA11" i="42661"/>
  <c r="CA10" i="42661"/>
  <c r="CA9" i="42661"/>
  <c r="CA8" i="42661"/>
  <c r="CA6" i="42661"/>
  <c r="CA5" i="42661"/>
  <c r="AX36" i="42661" l="1"/>
  <c r="CB30" i="42661"/>
  <c r="C18" i="38"/>
  <c r="H18" i="38"/>
  <c r="R83" i="42713" a="1"/>
  <c r="R83" i="42713" s="1"/>
  <c r="R78" i="42713" a="1"/>
  <c r="R78" i="42713" s="1"/>
  <c r="AV4" i="42661" s="1"/>
  <c r="Q78" i="42713"/>
  <c r="R77" i="42713" a="1"/>
  <c r="R77" i="42713" s="1"/>
  <c r="AU4" i="42661" s="1"/>
  <c r="Q77" i="42713"/>
  <c r="R76" i="42713" a="1"/>
  <c r="R76" i="42713" s="1"/>
  <c r="AT4" i="42661" s="1"/>
  <c r="Q76" i="42713"/>
  <c r="R69" i="42713" a="1"/>
  <c r="R69" i="42713" s="1"/>
  <c r="AS4" i="42661" s="1"/>
  <c r="Q69" i="42713"/>
  <c r="R68" i="42713" a="1"/>
  <c r="R68" i="42713" s="1"/>
  <c r="AR4" i="42661" s="1"/>
  <c r="Q68" i="42713"/>
  <c r="R61" i="42713" a="1"/>
  <c r="R61" i="42713" s="1"/>
  <c r="AQ4" i="42661" s="1"/>
  <c r="Q61" i="42713"/>
  <c r="R60" i="42713" a="1"/>
  <c r="R60" i="42713" s="1"/>
  <c r="AP4" i="42661" s="1"/>
  <c r="Q60" i="42713"/>
  <c r="R59" i="42713" a="1"/>
  <c r="R59" i="42713" s="1"/>
  <c r="AO4" i="42661" s="1"/>
  <c r="Q59" i="42713"/>
  <c r="R58" i="42713" a="1"/>
  <c r="R58" i="42713" s="1"/>
  <c r="AN4" i="42661" s="1"/>
  <c r="Q58" i="42713"/>
  <c r="R57" i="42713" a="1"/>
  <c r="R57" i="42713" s="1"/>
  <c r="AM4" i="42661" s="1"/>
  <c r="Q57" i="42713"/>
  <c r="R56" i="42713" a="1"/>
  <c r="R56" i="42713" s="1"/>
  <c r="AL4" i="42661" s="1"/>
  <c r="Q56" i="42713"/>
  <c r="R55" i="42713" a="1"/>
  <c r="R55" i="42713" s="1"/>
  <c r="AK4" i="42661" s="1"/>
  <c r="Q55" i="42713"/>
  <c r="R54" i="42713" a="1"/>
  <c r="R54" i="42713" s="1"/>
  <c r="AJ4" i="42661" s="1"/>
  <c r="Q54" i="42713"/>
  <c r="R45" i="42713" a="1"/>
  <c r="R45" i="42713" s="1"/>
  <c r="AG4" i="42661" s="1"/>
  <c r="Q45" i="42713"/>
  <c r="R44" i="42713" a="1"/>
  <c r="R44" i="42713" s="1"/>
  <c r="AF4" i="42661" s="1"/>
  <c r="Q44" i="42713"/>
  <c r="R43" i="42713" a="1"/>
  <c r="R43" i="42713" s="1"/>
  <c r="AE4" i="42661" s="1"/>
  <c r="Q43" i="42713"/>
  <c r="R42" i="42713" a="1"/>
  <c r="R42" i="42713" s="1"/>
  <c r="AD4" i="42661" s="1"/>
  <c r="Q42" i="42713"/>
  <c r="R41" i="42713" a="1"/>
  <c r="R41" i="42713" s="1"/>
  <c r="AC4" i="42661" s="1"/>
  <c r="Q41" i="42713"/>
  <c r="R40" i="42713" a="1"/>
  <c r="R40" i="42713" s="1"/>
  <c r="AB4" i="42661" s="1"/>
  <c r="Q40" i="42713"/>
  <c r="R33" i="42713" a="1"/>
  <c r="R33" i="42713" s="1"/>
  <c r="AA4" i="42661" s="1"/>
  <c r="Q33" i="42713"/>
  <c r="R32" i="42713" a="1"/>
  <c r="R32" i="42713" s="1"/>
  <c r="Z4" i="42661" s="1"/>
  <c r="Q32" i="42713"/>
  <c r="R31" i="42713" a="1"/>
  <c r="R31" i="42713" s="1"/>
  <c r="Y4" i="42661" s="1"/>
  <c r="Q31" i="42713"/>
  <c r="R30" i="42713" a="1"/>
  <c r="R30" i="42713" s="1"/>
  <c r="X4" i="42661" s="1"/>
  <c r="Q30" i="42713"/>
  <c r="R29" i="42713" a="1"/>
  <c r="R29" i="42713" s="1"/>
  <c r="W4" i="42661" s="1"/>
  <c r="Q29" i="42713"/>
  <c r="R28" i="42713" a="1"/>
  <c r="R28" i="42713" s="1"/>
  <c r="V4" i="42661" s="1"/>
  <c r="Q28" i="42713"/>
  <c r="R27" i="42713" a="1"/>
  <c r="R27" i="42713" s="1"/>
  <c r="U4" i="42661" s="1"/>
  <c r="Q27" i="42713"/>
  <c r="R26" i="42713" a="1"/>
  <c r="R26" i="42713" s="1"/>
  <c r="T4" i="42661" s="1"/>
  <c r="Q26" i="42713"/>
  <c r="R19" i="42713" a="1"/>
  <c r="R19" i="42713" s="1"/>
  <c r="Q19" i="42713"/>
  <c r="R18" i="42713" a="1"/>
  <c r="R18" i="42713" s="1"/>
  <c r="Q18" i="42713"/>
  <c r="R17" i="42713" a="1"/>
  <c r="R17" i="42713" s="1"/>
  <c r="Q17" i="42713"/>
  <c r="R16" i="42713" a="1"/>
  <c r="R16" i="42713" s="1"/>
  <c r="Q16" i="42713"/>
  <c r="R15" i="42713" a="1"/>
  <c r="R15" i="42713" s="1"/>
  <c r="Q15" i="42713"/>
  <c r="R14" i="42713" a="1"/>
  <c r="R14" i="42713" s="1"/>
  <c r="Q14" i="42713"/>
  <c r="R13" i="42713" a="1"/>
  <c r="R13" i="42713" s="1"/>
  <c r="Q13" i="42713"/>
  <c r="R12" i="42713" a="1"/>
  <c r="R12" i="42713" s="1"/>
  <c r="Q12" i="42713"/>
  <c r="R11" i="42713" a="1"/>
  <c r="R11" i="42713" s="1"/>
  <c r="Q11" i="42713"/>
  <c r="R10" i="42713" a="1"/>
  <c r="R10" i="42713" s="1"/>
  <c r="Q10" i="42713"/>
  <c r="R9" i="42713" a="1"/>
  <c r="R9" i="42713" s="1"/>
  <c r="Q9" i="42713"/>
  <c r="O4" i="42713"/>
  <c r="L4" i="42713"/>
  <c r="I4" i="42713"/>
  <c r="B4" i="42713"/>
  <c r="L2" i="42713"/>
  <c r="G2" i="42713"/>
  <c r="D2" i="42713"/>
  <c r="AM1" i="42661"/>
  <c r="AN1" i="42661" s="1"/>
  <c r="BZ4" i="42661" l="1"/>
  <c r="BY4" i="42661"/>
  <c r="BX4" i="42661"/>
  <c r="BW4" i="42661"/>
  <c r="AO31" i="42661"/>
  <c r="AO32" i="42661"/>
  <c r="AO30" i="42661"/>
  <c r="BS4" i="42661"/>
  <c r="AQ32" i="42661"/>
  <c r="AQ31" i="42661"/>
  <c r="AQ30" i="42661"/>
  <c r="BT4" i="42661"/>
  <c r="BV4" i="42661"/>
  <c r="BU4" i="42661"/>
  <c r="BR4" i="42661"/>
  <c r="BQ4" i="42661"/>
  <c r="O81" i="42713"/>
  <c r="L79" i="42713"/>
  <c r="P81" i="42713"/>
  <c r="AO37" i="42661" l="1"/>
  <c r="AO33" i="42661"/>
  <c r="AQ37" i="42661"/>
  <c r="AQ35" i="42661" s="1"/>
  <c r="C68" i="27" s="1"/>
  <c r="AQ33" i="42661"/>
  <c r="CA4" i="42661"/>
  <c r="CA30" i="42661" s="1"/>
  <c r="AQ36" i="42661" l="1"/>
  <c r="AO36" i="42661"/>
  <c r="AO35" i="42661"/>
  <c r="C66" i="27" s="1"/>
  <c r="C40" i="42661"/>
  <c r="AA30" i="42661" l="1"/>
  <c r="AA32" i="42661"/>
  <c r="AA31" i="42661"/>
  <c r="AA37" i="42661" l="1"/>
  <c r="AA35" i="42661" s="1"/>
  <c r="C50" i="27" s="1"/>
  <c r="AA33" i="42661"/>
  <c r="AA36" i="42661" l="1"/>
  <c r="N4" i="42778" l="1"/>
  <c r="N4" i="42774"/>
  <c r="B39" i="38" l="1"/>
  <c r="B40" i="38" s="1"/>
  <c r="C4" i="42778"/>
  <c r="C4" i="42774"/>
  <c r="L2" i="42780" l="1"/>
  <c r="E6" i="42780"/>
  <c r="E5" i="42780"/>
  <c r="E4" i="42780"/>
  <c r="E3" i="42780"/>
  <c r="E2" i="42780"/>
  <c r="N19" i="42780"/>
  <c r="N21" i="42780" s="1"/>
  <c r="M19" i="42780"/>
  <c r="M21" i="42780" s="1"/>
  <c r="L19" i="42780"/>
  <c r="L21" i="42780" s="1"/>
  <c r="P18" i="42780" a="1"/>
  <c r="P18" i="42780" s="1"/>
  <c r="O18" i="42780"/>
  <c r="P17" i="42780" a="1"/>
  <c r="P17" i="42780" s="1"/>
  <c r="O17" i="42780"/>
  <c r="P16" i="42780" a="1"/>
  <c r="P16" i="42780" s="1"/>
  <c r="O16" i="42780"/>
  <c r="P15" i="42780" a="1"/>
  <c r="P15" i="42780" s="1"/>
  <c r="O15" i="42780"/>
  <c r="P14" i="42780" a="1"/>
  <c r="P14" i="42780" s="1"/>
  <c r="O14" i="42780"/>
  <c r="P13" i="42780" a="1"/>
  <c r="P13" i="42780" s="1"/>
  <c r="O13" i="42780"/>
  <c r="P12" i="42780" a="1"/>
  <c r="P12" i="42780" s="1"/>
  <c r="O12" i="42780"/>
  <c r="P11" i="42780" a="1"/>
  <c r="P11" i="42780" s="1"/>
  <c r="J19" i="42780" l="1"/>
  <c r="K19" i="42780"/>
  <c r="O20" i="42780"/>
  <c r="L20" i="42780" l="1"/>
  <c r="M20" i="42780"/>
  <c r="M22" i="42780" s="1"/>
  <c r="D8" i="42780" l="1"/>
  <c r="D9" i="42780"/>
  <c r="L6" i="42778"/>
  <c r="N2" i="42778"/>
  <c r="N2" i="42774"/>
  <c r="M7" i="38" l="1"/>
  <c r="G13" i="38" l="1"/>
  <c r="V41" i="38" l="1"/>
  <c r="J13" i="38" s="1"/>
  <c r="J6" i="42778" l="1"/>
  <c r="G6" i="42778"/>
  <c r="I4" i="42778"/>
  <c r="I3" i="42778"/>
  <c r="C3" i="42778"/>
  <c r="G2" i="42778"/>
  <c r="A2" i="42778"/>
  <c r="W30" i="38" l="1"/>
  <c r="V27" i="38"/>
  <c r="W19" i="38"/>
  <c r="V25" i="38"/>
  <c r="W33" i="38"/>
  <c r="V24" i="38"/>
  <c r="V20" i="38"/>
  <c r="V26" i="38"/>
  <c r="V36" i="38"/>
  <c r="W34" i="38"/>
  <c r="W29" i="38"/>
  <c r="W24" i="38"/>
  <c r="BA37" i="38"/>
  <c r="W23" i="38"/>
  <c r="V33" i="38"/>
  <c r="V31" i="38"/>
  <c r="BA35" i="38"/>
  <c r="W27" i="38"/>
  <c r="W31" i="38"/>
  <c r="V32" i="38"/>
  <c r="V38" i="38"/>
  <c r="V35" i="38"/>
  <c r="V28" i="38"/>
  <c r="W36" i="38"/>
  <c r="W32" i="38"/>
  <c r="V29" i="38"/>
  <c r="BA21" i="38"/>
  <c r="V19" i="38"/>
  <c r="W25" i="38"/>
  <c r="V23" i="38"/>
  <c r="W21" i="38"/>
  <c r="V18" i="38"/>
  <c r="V22" i="38"/>
  <c r="V30" i="38"/>
  <c r="W37" i="38"/>
  <c r="V34" i="38"/>
  <c r="W28" i="38"/>
  <c r="W35" i="38"/>
  <c r="W22" i="38"/>
  <c r="W20" i="38"/>
  <c r="W18" i="38"/>
  <c r="W38" i="38"/>
  <c r="W26" i="38"/>
  <c r="V37" i="38"/>
  <c r="V21" i="38"/>
  <c r="BB19" i="38"/>
  <c r="BB34" i="38"/>
  <c r="BA31" i="38"/>
  <c r="BB36" i="38"/>
  <c r="BA25" i="38"/>
  <c r="BA33" i="38"/>
  <c r="BA36" i="38"/>
  <c r="BB28" i="38"/>
  <c r="BB27" i="38"/>
  <c r="BA27" i="38"/>
  <c r="BB33" i="38"/>
  <c r="BA26" i="38"/>
  <c r="BA24" i="38"/>
  <c r="BB30" i="38"/>
  <c r="BB29" i="38"/>
  <c r="BA20" i="38"/>
  <c r="BB24" i="38"/>
  <c r="BB23" i="38"/>
  <c r="BB31" i="38"/>
  <c r="BA32" i="38"/>
  <c r="BA38" i="38"/>
  <c r="BB32" i="38"/>
  <c r="BA28" i="38"/>
  <c r="BA29" i="38"/>
  <c r="BA19" i="38"/>
  <c r="BB25" i="38"/>
  <c r="BA23" i="38"/>
  <c r="BB21" i="38"/>
  <c r="BA18" i="38"/>
  <c r="BA22" i="38"/>
  <c r="BA30" i="38"/>
  <c r="BB37" i="38"/>
  <c r="BA34" i="38"/>
  <c r="BB35" i="38"/>
  <c r="BB22" i="38"/>
  <c r="BB20" i="38"/>
  <c r="BB18" i="38"/>
  <c r="BB38" i="38"/>
  <c r="BB26" i="38"/>
  <c r="C25" i="42661"/>
  <c r="C24" i="42661"/>
  <c r="C23" i="42661"/>
  <c r="C22" i="42661"/>
  <c r="C21" i="42661"/>
  <c r="C20" i="42661"/>
  <c r="C19" i="42661"/>
  <c r="C18" i="42661"/>
  <c r="C17" i="42661"/>
  <c r="C16" i="42661"/>
  <c r="C15" i="42661"/>
  <c r="C14" i="42661"/>
  <c r="C13" i="42661"/>
  <c r="C12" i="42661"/>
  <c r="C11" i="42661"/>
  <c r="C10" i="42661"/>
  <c r="C9" i="42661"/>
  <c r="C8" i="42661"/>
  <c r="C7" i="42661"/>
  <c r="C6" i="42661"/>
  <c r="C5" i="42661"/>
  <c r="C4" i="42661"/>
  <c r="X28" i="38" l="1"/>
  <c r="Y28" i="38" s="1"/>
  <c r="X29" i="38"/>
  <c r="Y29" i="38" s="1"/>
  <c r="X33" i="38"/>
  <c r="Y33" i="38" s="1"/>
  <c r="X35" i="38"/>
  <c r="Y35" i="38" s="1"/>
  <c r="X32" i="38"/>
  <c r="Y32" i="38" s="1"/>
  <c r="X24" i="38"/>
  <c r="Y24" i="38" s="1"/>
  <c r="X18" i="38"/>
  <c r="Y18" i="38" s="1"/>
  <c r="X19" i="38"/>
  <c r="Y19" i="38" s="1"/>
  <c r="X25" i="38"/>
  <c r="Y25" i="38" s="1"/>
  <c r="X37" i="38"/>
  <c r="Y37" i="38" s="1"/>
  <c r="X21" i="38"/>
  <c r="Y21" i="38" s="1"/>
  <c r="X27" i="38"/>
  <c r="Y27" i="38" s="1"/>
  <c r="X38" i="38"/>
  <c r="Y38" i="38" s="1"/>
  <c r="X30" i="38"/>
  <c r="Y30" i="38" s="1"/>
  <c r="X26" i="38"/>
  <c r="Y26" i="38" s="1"/>
  <c r="X20" i="38"/>
  <c r="Y20" i="38" s="1"/>
  <c r="X34" i="38"/>
  <c r="Y34" i="38" s="1"/>
  <c r="X36" i="38"/>
  <c r="Y36" i="38" s="1"/>
  <c r="X31" i="38"/>
  <c r="Y31" i="38" s="1"/>
  <c r="X23" i="38"/>
  <c r="Y23" i="38" s="1"/>
  <c r="X22" i="38"/>
  <c r="Y22" i="38" s="1"/>
  <c r="F25" i="42777" l="1"/>
  <c r="E25" i="42777"/>
  <c r="D25" i="42777"/>
  <c r="F24" i="42777"/>
  <c r="E24" i="42777"/>
  <c r="D24" i="42777"/>
  <c r="F23" i="42777"/>
  <c r="E23" i="42777"/>
  <c r="D23" i="42777"/>
  <c r="F22" i="42777"/>
  <c r="E22" i="42777"/>
  <c r="D22" i="42777"/>
  <c r="F21" i="42777"/>
  <c r="E21" i="42777"/>
  <c r="D21" i="42777"/>
  <c r="F20" i="42777"/>
  <c r="E20" i="42777"/>
  <c r="D20" i="42777"/>
  <c r="F19" i="42777"/>
  <c r="E19" i="42777"/>
  <c r="D19" i="42777"/>
  <c r="F18" i="42777"/>
  <c r="E18" i="42777"/>
  <c r="D18" i="42777"/>
  <c r="F17" i="42777"/>
  <c r="E17" i="42777"/>
  <c r="D17" i="42777"/>
  <c r="F16" i="42777"/>
  <c r="E16" i="42777"/>
  <c r="D16" i="42777"/>
  <c r="F15" i="42777"/>
  <c r="E15" i="42777"/>
  <c r="D15" i="42777"/>
  <c r="F14" i="42777"/>
  <c r="E14" i="42777"/>
  <c r="D14" i="42777"/>
  <c r="F13" i="42777"/>
  <c r="E13" i="42777"/>
  <c r="D13" i="42777"/>
  <c r="F12" i="42777"/>
  <c r="E12" i="42777"/>
  <c r="D12" i="42777"/>
  <c r="F11" i="42777"/>
  <c r="E11" i="42777"/>
  <c r="D11" i="42777"/>
  <c r="F10" i="42777"/>
  <c r="E10" i="42777"/>
  <c r="D10" i="42777"/>
  <c r="F9" i="42777"/>
  <c r="E9" i="42777"/>
  <c r="D9" i="42777"/>
  <c r="F8" i="42777"/>
  <c r="E8" i="42777"/>
  <c r="D8" i="42777"/>
  <c r="F7" i="42777"/>
  <c r="E7" i="42777"/>
  <c r="D7" i="42777"/>
  <c r="F6" i="42777"/>
  <c r="E6" i="42777"/>
  <c r="D6" i="42777"/>
  <c r="F5" i="42777"/>
  <c r="E5" i="42777"/>
  <c r="D5" i="42777"/>
  <c r="F4" i="42777" l="1"/>
  <c r="E4" i="42777"/>
  <c r="D4" i="42777"/>
  <c r="B25" i="42777"/>
  <c r="B24" i="42777"/>
  <c r="B23" i="42777"/>
  <c r="B22" i="42777"/>
  <c r="B21" i="42777"/>
  <c r="B20" i="42777"/>
  <c r="B19" i="42777"/>
  <c r="B18" i="42777"/>
  <c r="B17" i="42777"/>
  <c r="B16" i="42777"/>
  <c r="B15" i="42777"/>
  <c r="B14" i="42777"/>
  <c r="B13" i="42777"/>
  <c r="B12" i="42777"/>
  <c r="B11" i="42777"/>
  <c r="B10" i="42777"/>
  <c r="B9" i="42777"/>
  <c r="B8" i="42777"/>
  <c r="B7" i="42777"/>
  <c r="B6" i="42777"/>
  <c r="B5" i="42777"/>
  <c r="B4" i="42777"/>
  <c r="A25" i="42777"/>
  <c r="A24" i="42777"/>
  <c r="A23" i="42777"/>
  <c r="A22" i="42777"/>
  <c r="A21" i="42777"/>
  <c r="A20" i="42777"/>
  <c r="A19" i="42777"/>
  <c r="A18" i="42777"/>
  <c r="A17" i="42777"/>
  <c r="A16" i="42777"/>
  <c r="A15" i="42777"/>
  <c r="A14" i="42777"/>
  <c r="A13" i="42777"/>
  <c r="A12" i="42777"/>
  <c r="A11" i="42777"/>
  <c r="A10" i="42777"/>
  <c r="A9" i="42777"/>
  <c r="A8" i="42777"/>
  <c r="A7" i="42777"/>
  <c r="A6" i="42777"/>
  <c r="A5" i="42777"/>
  <c r="A4" i="42777"/>
  <c r="C5" i="42777"/>
  <c r="C6" i="42777" s="1"/>
  <c r="C7" i="42777" s="1"/>
  <c r="C8" i="42777" s="1"/>
  <c r="C9" i="42777" s="1"/>
  <c r="C10" i="42777" s="1"/>
  <c r="C11" i="42777" s="1"/>
  <c r="C12" i="42777" s="1"/>
  <c r="C13" i="42777" s="1"/>
  <c r="C14" i="42777" s="1"/>
  <c r="C15" i="42777" s="1"/>
  <c r="C16" i="42777" s="1"/>
  <c r="C17" i="42777" s="1"/>
  <c r="C18" i="42777" s="1"/>
  <c r="C19" i="42777" s="1"/>
  <c r="C20" i="42777" s="1"/>
  <c r="C21" i="42777" s="1"/>
  <c r="C22" i="42777" s="1"/>
  <c r="C23" i="42777" s="1"/>
  <c r="C24" i="42777" s="1"/>
  <c r="C25" i="42777" s="1"/>
  <c r="I4" i="42774" l="1"/>
  <c r="I3" i="42774"/>
  <c r="C3" i="42774"/>
  <c r="G2" i="42774"/>
  <c r="A2" i="42774"/>
  <c r="BC21" i="38" l="1"/>
  <c r="BD21" i="38" s="1"/>
  <c r="G8" i="42777" s="1"/>
  <c r="BC29" i="38"/>
  <c r="BD29" i="38" s="1"/>
  <c r="G16" i="42777" s="1"/>
  <c r="BC37" i="38"/>
  <c r="BD37" i="38" s="1"/>
  <c r="G24" i="42777" s="1"/>
  <c r="BC26" i="38"/>
  <c r="BD26" i="38" s="1"/>
  <c r="G13" i="42777" s="1"/>
  <c r="BC34" i="38"/>
  <c r="BD34" i="38" s="1"/>
  <c r="G21" i="42777" s="1"/>
  <c r="BC27" i="38"/>
  <c r="BD27" i="38" s="1"/>
  <c r="G14" i="42777" s="1"/>
  <c r="BC31" i="38"/>
  <c r="BD31" i="38" s="1"/>
  <c r="G18" i="42777" s="1"/>
  <c r="BC24" i="38"/>
  <c r="BC28" i="38"/>
  <c r="BD28" i="38" s="1"/>
  <c r="G15" i="42777" s="1"/>
  <c r="BC32" i="38"/>
  <c r="BD32" i="38" s="1"/>
  <c r="G19" i="42777" s="1"/>
  <c r="BC36" i="38"/>
  <c r="BD36" i="38" s="1"/>
  <c r="G23" i="42777" s="1"/>
  <c r="AF26" i="38"/>
  <c r="BC25" i="38" l="1"/>
  <c r="BD25" i="38" s="1"/>
  <c r="G12" i="42777" s="1"/>
  <c r="BC35" i="38"/>
  <c r="BD35" i="38" s="1"/>
  <c r="G22" i="42777" s="1"/>
  <c r="BC38" i="38"/>
  <c r="BD38" i="38" s="1"/>
  <c r="G25" i="42777" s="1"/>
  <c r="BC30" i="38"/>
  <c r="BD30" i="38" s="1"/>
  <c r="G17" i="42777" s="1"/>
  <c r="BC33" i="38"/>
  <c r="BD33" i="38" s="1"/>
  <c r="G20" i="42777" s="1"/>
  <c r="BC23" i="38"/>
  <c r="BD23" i="38" s="1"/>
  <c r="G10" i="42777" s="1"/>
  <c r="BD24" i="38"/>
  <c r="G11" i="42777" s="1"/>
  <c r="BC22" i="38"/>
  <c r="BD22" i="38" s="1"/>
  <c r="G9" i="42777" s="1"/>
  <c r="BC20" i="38"/>
  <c r="BD20" i="38" s="1"/>
  <c r="G7" i="42777" s="1"/>
  <c r="BC19" i="38" l="1"/>
  <c r="BD19" i="38" s="1"/>
  <c r="G6" i="42777" s="1"/>
  <c r="BC18" i="38"/>
  <c r="BD18" i="38" s="1"/>
  <c r="G5" i="42777" s="1"/>
  <c r="AB38" i="38" l="1"/>
  <c r="AB37" i="38"/>
  <c r="AB36" i="38"/>
  <c r="AB35" i="38"/>
  <c r="AB34" i="38"/>
  <c r="AB33" i="38"/>
  <c r="AB32" i="38"/>
  <c r="AB31" i="38"/>
  <c r="AB30" i="38"/>
  <c r="AB29" i="38"/>
  <c r="AB28" i="38"/>
  <c r="AB27" i="38"/>
  <c r="AB26" i="38"/>
  <c r="AB25" i="38"/>
  <c r="AB24" i="38"/>
  <c r="AB23" i="38"/>
  <c r="AB22" i="38"/>
  <c r="AB21" i="38"/>
  <c r="AB20" i="38"/>
  <c r="AB19" i="38"/>
  <c r="AB18" i="38"/>
  <c r="AN38" i="38" l="1"/>
  <c r="AB17" i="38"/>
  <c r="A16" i="38" s="1"/>
  <c r="A37" i="38"/>
  <c r="AZ37" i="38"/>
  <c r="AV37" i="38"/>
  <c r="AR37" i="38"/>
  <c r="AJ37" i="38"/>
  <c r="A36" i="38"/>
  <c r="AZ36" i="38"/>
  <c r="AF36" i="38"/>
  <c r="A35" i="38"/>
  <c r="A34" i="38"/>
  <c r="AZ34" i="38"/>
  <c r="AV34" i="38"/>
  <c r="A33" i="38"/>
  <c r="A32" i="38"/>
  <c r="A31" i="38"/>
  <c r="A30" i="38"/>
  <c r="AZ30" i="38"/>
  <c r="AV30" i="38"/>
  <c r="AN30" i="38"/>
  <c r="AF30" i="38"/>
  <c r="A29" i="38"/>
  <c r="A28" i="38"/>
  <c r="A27" i="38"/>
  <c r="AZ27" i="38"/>
  <c r="AV27" i="38"/>
  <c r="AN27" i="38"/>
  <c r="AJ27" i="38"/>
  <c r="A26" i="38"/>
  <c r="A25" i="38"/>
  <c r="AZ25" i="38"/>
  <c r="AV25" i="38"/>
  <c r="A24" i="38"/>
  <c r="A23" i="38"/>
  <c r="AZ23" i="38"/>
  <c r="AV23" i="38"/>
  <c r="AJ23" i="38"/>
  <c r="AF23" i="38"/>
  <c r="A22" i="38"/>
  <c r="A21" i="38"/>
  <c r="AZ21" i="38"/>
  <c r="A20" i="38"/>
  <c r="AZ20" i="38"/>
  <c r="AV20" i="38"/>
  <c r="A19" i="38"/>
  <c r="A18" i="38"/>
  <c r="AZ18" i="38"/>
  <c r="AV18" i="38"/>
  <c r="AR18" i="38"/>
  <c r="AN18" i="38"/>
  <c r="A17" i="38"/>
  <c r="AD14" i="38" l="1"/>
  <c r="T8" i="38" s="1"/>
  <c r="AZ38" i="38"/>
  <c r="AV38" i="38"/>
  <c r="AR38" i="38"/>
  <c r="AJ38" i="38"/>
  <c r="AF38" i="38"/>
  <c r="AN37" i="38"/>
  <c r="AF37" i="38"/>
  <c r="AV36" i="38"/>
  <c r="AR36" i="38"/>
  <c r="AN36" i="38"/>
  <c r="AJ36" i="38"/>
  <c r="AR35" i="38"/>
  <c r="AN35" i="38"/>
  <c r="AJ35" i="38"/>
  <c r="AF35" i="38"/>
  <c r="AZ35" i="38"/>
  <c r="AV35" i="38"/>
  <c r="AR34" i="38"/>
  <c r="AN34" i="38"/>
  <c r="AF34" i="38"/>
  <c r="AR33" i="38"/>
  <c r="AN33" i="38"/>
  <c r="AJ33" i="38"/>
  <c r="AF33" i="38"/>
  <c r="AZ33" i="38"/>
  <c r="AV33" i="38"/>
  <c r="AR32" i="38"/>
  <c r="AN32" i="38"/>
  <c r="AJ32" i="38"/>
  <c r="AF32" i="38"/>
  <c r="AZ32" i="38"/>
  <c r="AV32" i="38"/>
  <c r="AR31" i="38"/>
  <c r="AN31" i="38"/>
  <c r="AJ31" i="38"/>
  <c r="AF31" i="38"/>
  <c r="AV31" i="38"/>
  <c r="AR30" i="38"/>
  <c r="AJ30" i="38"/>
  <c r="AR29" i="38"/>
  <c r="AN29" i="38"/>
  <c r="AJ29" i="38"/>
  <c r="AF29" i="38"/>
  <c r="AZ29" i="38"/>
  <c r="AV29" i="38"/>
  <c r="AR28" i="38"/>
  <c r="AN28" i="38"/>
  <c r="AJ28" i="38"/>
  <c r="AF28" i="38"/>
  <c r="AZ28" i="38"/>
  <c r="AV28" i="38"/>
  <c r="AR27" i="38"/>
  <c r="AF27" i="38"/>
  <c r="AR26" i="38"/>
  <c r="AN26" i="38"/>
  <c r="AJ26" i="38"/>
  <c r="AZ26" i="38"/>
  <c r="AV26" i="38"/>
  <c r="AR25" i="38"/>
  <c r="AN25" i="38"/>
  <c r="AJ25" i="38"/>
  <c r="AF25" i="38"/>
  <c r="AR24" i="38"/>
  <c r="AN24" i="38"/>
  <c r="AJ24" i="38"/>
  <c r="AF24" i="38"/>
  <c r="AZ24" i="38"/>
  <c r="AV24" i="38"/>
  <c r="AR23" i="38"/>
  <c r="AN23" i="38"/>
  <c r="AR22" i="38"/>
  <c r="AN22" i="38"/>
  <c r="AJ22" i="38"/>
  <c r="AF22" i="38"/>
  <c r="AZ22" i="38"/>
  <c r="AV22" i="38"/>
  <c r="AR21" i="38"/>
  <c r="AN21" i="38"/>
  <c r="AJ21" i="38"/>
  <c r="AF21" i="38"/>
  <c r="AV21" i="38"/>
  <c r="AR20" i="38"/>
  <c r="AN20" i="38"/>
  <c r="AF20" i="38"/>
  <c r="AR19" i="38"/>
  <c r="AN19" i="38"/>
  <c r="AJ19" i="38"/>
  <c r="AF19" i="38"/>
  <c r="AZ19" i="38"/>
  <c r="AV19" i="38"/>
  <c r="AJ18" i="38"/>
  <c r="AF18" i="38"/>
  <c r="AZ31" i="38"/>
  <c r="AJ34" i="38" l="1"/>
  <c r="AJ20" i="38"/>
  <c r="AB30" i="42661" l="1"/>
  <c r="AB32" i="42661"/>
  <c r="AB31" i="42661"/>
  <c r="AX39" i="38"/>
  <c r="AY39" i="38"/>
  <c r="AL32" i="42661"/>
  <c r="AL31" i="42661"/>
  <c r="AL30" i="42661"/>
  <c r="AB37" i="42661" l="1"/>
  <c r="AB35" i="42661" s="1"/>
  <c r="C52" i="27" s="1"/>
  <c r="AB33" i="42661"/>
  <c r="AL37" i="42661"/>
  <c r="AL35" i="42661" s="1"/>
  <c r="C63" i="27" s="1"/>
  <c r="AL33" i="42661"/>
  <c r="AK32" i="42661"/>
  <c r="AK31" i="42661"/>
  <c r="AK30" i="42661"/>
  <c r="AB36" i="42661" l="1"/>
  <c r="AL36" i="42661"/>
  <c r="AK37" i="42661"/>
  <c r="AK35" i="42661" s="1"/>
  <c r="C62" i="27" s="1"/>
  <c r="AK33" i="42661"/>
  <c r="AK36" i="42661" l="1"/>
  <c r="S25" i="42661" l="1"/>
  <c r="R25" i="42661"/>
  <c r="Q25" i="42661"/>
  <c r="P25" i="42661"/>
  <c r="O25" i="42661"/>
  <c r="N25" i="42661"/>
  <c r="M25" i="42661"/>
  <c r="L25" i="42661"/>
  <c r="K25" i="42661"/>
  <c r="J25" i="42661"/>
  <c r="I25" i="42661"/>
  <c r="S24" i="42661"/>
  <c r="R24" i="42661"/>
  <c r="Q24" i="42661"/>
  <c r="P24" i="42661"/>
  <c r="O24" i="42661"/>
  <c r="N24" i="42661"/>
  <c r="M24" i="42661"/>
  <c r="L24" i="42661"/>
  <c r="K24" i="42661"/>
  <c r="J24" i="42661"/>
  <c r="I24" i="42661"/>
  <c r="S23" i="42661"/>
  <c r="R23" i="42661"/>
  <c r="Q23" i="42661"/>
  <c r="P23" i="42661"/>
  <c r="O23" i="42661"/>
  <c r="N23" i="42661"/>
  <c r="M23" i="42661"/>
  <c r="L23" i="42661"/>
  <c r="K23" i="42661"/>
  <c r="J23" i="42661"/>
  <c r="I23" i="42661"/>
  <c r="S22" i="42661"/>
  <c r="R22" i="42661"/>
  <c r="Q22" i="42661"/>
  <c r="P22" i="42661"/>
  <c r="O22" i="42661"/>
  <c r="N22" i="42661"/>
  <c r="M22" i="42661"/>
  <c r="L22" i="42661"/>
  <c r="K22" i="42661"/>
  <c r="J22" i="42661"/>
  <c r="I22" i="42661"/>
  <c r="S21" i="42661"/>
  <c r="R21" i="42661"/>
  <c r="Q21" i="42661"/>
  <c r="P21" i="42661"/>
  <c r="O21" i="42661"/>
  <c r="N21" i="42661"/>
  <c r="M21" i="42661"/>
  <c r="L21" i="42661"/>
  <c r="K21" i="42661"/>
  <c r="J21" i="42661"/>
  <c r="I21" i="42661"/>
  <c r="S20" i="42661"/>
  <c r="R20" i="42661"/>
  <c r="Q20" i="42661"/>
  <c r="P20" i="42661"/>
  <c r="O20" i="42661"/>
  <c r="N20" i="42661"/>
  <c r="M20" i="42661"/>
  <c r="L20" i="42661"/>
  <c r="K20" i="42661"/>
  <c r="J20" i="42661"/>
  <c r="I20" i="42661"/>
  <c r="S19" i="42661"/>
  <c r="R19" i="42661"/>
  <c r="Q19" i="42661"/>
  <c r="P19" i="42661"/>
  <c r="O19" i="42661"/>
  <c r="N19" i="42661"/>
  <c r="M19" i="42661"/>
  <c r="L19" i="42661"/>
  <c r="K19" i="42661"/>
  <c r="J19" i="42661"/>
  <c r="I19" i="42661"/>
  <c r="S18" i="42661"/>
  <c r="R18" i="42661"/>
  <c r="Q18" i="42661"/>
  <c r="P18" i="42661"/>
  <c r="O18" i="42661"/>
  <c r="N18" i="42661"/>
  <c r="M18" i="42661"/>
  <c r="L18" i="42661"/>
  <c r="K18" i="42661"/>
  <c r="J18" i="42661"/>
  <c r="I18" i="42661"/>
  <c r="S17" i="42661"/>
  <c r="R17" i="42661"/>
  <c r="Q17" i="42661"/>
  <c r="P17" i="42661"/>
  <c r="O17" i="42661"/>
  <c r="N17" i="42661"/>
  <c r="M17" i="42661"/>
  <c r="L17" i="42661"/>
  <c r="K17" i="42661"/>
  <c r="J17" i="42661"/>
  <c r="I17" i="42661"/>
  <c r="S16" i="42661"/>
  <c r="R16" i="42661"/>
  <c r="Q16" i="42661"/>
  <c r="P16" i="42661"/>
  <c r="O16" i="42661"/>
  <c r="N16" i="42661"/>
  <c r="M16" i="42661"/>
  <c r="L16" i="42661"/>
  <c r="K16" i="42661"/>
  <c r="J16" i="42661"/>
  <c r="I16" i="42661"/>
  <c r="S15" i="42661"/>
  <c r="R15" i="42661"/>
  <c r="Q15" i="42661"/>
  <c r="P15" i="42661"/>
  <c r="O15" i="42661"/>
  <c r="N15" i="42661"/>
  <c r="M15" i="42661"/>
  <c r="L15" i="42661"/>
  <c r="K15" i="42661"/>
  <c r="J15" i="42661"/>
  <c r="I15" i="42661"/>
  <c r="S14" i="42661"/>
  <c r="R14" i="42661"/>
  <c r="Q14" i="42661"/>
  <c r="P14" i="42661"/>
  <c r="O14" i="42661"/>
  <c r="N14" i="42661"/>
  <c r="M14" i="42661"/>
  <c r="L14" i="42661"/>
  <c r="K14" i="42661"/>
  <c r="J14" i="42661"/>
  <c r="I14" i="42661"/>
  <c r="F25" i="42661"/>
  <c r="E25" i="42661"/>
  <c r="D25" i="42661"/>
  <c r="F24" i="42661"/>
  <c r="E24" i="42661"/>
  <c r="F23" i="42661"/>
  <c r="E23" i="42661"/>
  <c r="F22" i="42661"/>
  <c r="E22" i="42661"/>
  <c r="F21" i="42661"/>
  <c r="E21" i="42661"/>
  <c r="F20" i="42661"/>
  <c r="E20" i="42661"/>
  <c r="F19" i="42661"/>
  <c r="E19" i="42661"/>
  <c r="F18" i="42661"/>
  <c r="E18" i="42661"/>
  <c r="F17" i="42661"/>
  <c r="E17" i="42661"/>
  <c r="F16" i="42661"/>
  <c r="E16" i="42661"/>
  <c r="F15" i="42661"/>
  <c r="E15" i="42661"/>
  <c r="F14" i="42661"/>
  <c r="E14" i="42661"/>
  <c r="D24" i="42661"/>
  <c r="D23" i="42661"/>
  <c r="D22" i="42661"/>
  <c r="D21" i="42661"/>
  <c r="D20" i="42661"/>
  <c r="D19" i="42661"/>
  <c r="D18" i="42661"/>
  <c r="D17" i="42661"/>
  <c r="D16" i="42661"/>
  <c r="D15" i="42661"/>
  <c r="D14" i="42661"/>
  <c r="BO18" i="42661" l="1"/>
  <c r="BP18" i="42661"/>
  <c r="BP21" i="42661"/>
  <c r="BO21" i="42661"/>
  <c r="BP16" i="42661"/>
  <c r="BO16" i="42661"/>
  <c r="BP24" i="42661"/>
  <c r="BO24" i="42661"/>
  <c r="BP19" i="42661"/>
  <c r="BO19" i="42661"/>
  <c r="BO14" i="42661"/>
  <c r="BP14" i="42661"/>
  <c r="BO22" i="42661"/>
  <c r="BP22" i="42661"/>
  <c r="BP20" i="42661"/>
  <c r="BO20" i="42661"/>
  <c r="BP17" i="42661"/>
  <c r="BO17" i="42661"/>
  <c r="BP25" i="42661"/>
  <c r="BO25" i="42661"/>
  <c r="BP15" i="42661"/>
  <c r="BO15" i="42661"/>
  <c r="BP23" i="42661"/>
  <c r="BO23" i="42661"/>
  <c r="BJ14" i="42661"/>
  <c r="BK18" i="42661"/>
  <c r="BJ16" i="42661"/>
  <c r="BK23" i="42661"/>
  <c r="BK21" i="42661"/>
  <c r="BJ25" i="42661"/>
  <c r="BJ17" i="42661"/>
  <c r="BK24" i="42661"/>
  <c r="BK22" i="42661"/>
  <c r="BK20" i="42661"/>
  <c r="BD20" i="42661"/>
  <c r="BD18" i="42661"/>
  <c r="BD16" i="42661"/>
  <c r="BK15" i="42661"/>
  <c r="BJ19" i="42661"/>
  <c r="BH24" i="42661" a="1"/>
  <c r="BH24" i="42661" s="1"/>
  <c r="BK25" i="42661"/>
  <c r="BF25" i="42661" a="1"/>
  <c r="BF25" i="42661" s="1"/>
  <c r="BH25" i="42661" a="1"/>
  <c r="BH25" i="42661" s="1"/>
  <c r="BI25" i="42661"/>
  <c r="BF24" i="42661" a="1"/>
  <c r="BF24" i="42661" s="1"/>
  <c r="BJ24" i="42661"/>
  <c r="BI24" i="42661"/>
  <c r="BH23" i="42661" a="1"/>
  <c r="BH23" i="42661" s="1"/>
  <c r="BJ23" i="42661"/>
  <c r="BI23" i="42661"/>
  <c r="BH22" i="42661" a="1"/>
  <c r="BH22" i="42661" s="1"/>
  <c r="BJ22" i="42661"/>
  <c r="BI22" i="42661"/>
  <c r="BH21" i="42661" a="1"/>
  <c r="BH21" i="42661" s="1"/>
  <c r="BJ21" i="42661"/>
  <c r="BI21" i="42661"/>
  <c r="BF20" i="42661" a="1"/>
  <c r="BF20" i="42661" s="1"/>
  <c r="BH20" i="42661" a="1"/>
  <c r="BH20" i="42661" s="1"/>
  <c r="BJ20" i="42661"/>
  <c r="BI20" i="42661"/>
  <c r="BF19" i="42661" a="1"/>
  <c r="BF19" i="42661" s="1"/>
  <c r="BH19" i="42661" a="1"/>
  <c r="BH19" i="42661" s="1"/>
  <c r="BI19" i="42661"/>
  <c r="BK19" i="42661"/>
  <c r="BF18" i="42661" a="1"/>
  <c r="BF18" i="42661" s="1"/>
  <c r="BJ18" i="42661"/>
  <c r="BI18" i="42661"/>
  <c r="BH17" i="42661" a="1"/>
  <c r="BH17" i="42661" s="1"/>
  <c r="BI17" i="42661"/>
  <c r="BK17" i="42661"/>
  <c r="BH16" i="42661" a="1"/>
  <c r="BH16" i="42661" s="1"/>
  <c r="BI16" i="42661"/>
  <c r="BK16" i="42661"/>
  <c r="BF15" i="42661" a="1"/>
  <c r="BF15" i="42661" s="1"/>
  <c r="BH15" i="42661" a="1"/>
  <c r="BH15" i="42661" s="1"/>
  <c r="BJ15" i="42661"/>
  <c r="BI15" i="42661"/>
  <c r="BD14" i="42661"/>
  <c r="BH14" i="42661" a="1"/>
  <c r="BH14" i="42661" s="1"/>
  <c r="BI14" i="42661"/>
  <c r="BK14" i="42661"/>
  <c r="BC25" i="42661" l="1" a="1"/>
  <c r="BC25" i="42661" s="1"/>
  <c r="BC23" i="42661" a="1"/>
  <c r="BC23" i="42661" s="1"/>
  <c r="BC21" i="42661" a="1"/>
  <c r="BC21" i="42661" s="1"/>
  <c r="BA14" i="42661"/>
  <c r="BM14" i="42661"/>
  <c r="BM16" i="42661"/>
  <c r="BA16" i="42661" s="1"/>
  <c r="BH18" i="42661" a="1"/>
  <c r="BH18" i="42661" s="1"/>
  <c r="BF16" i="42661" a="1"/>
  <c r="BF16" i="42661" s="1"/>
  <c r="BF21" i="42661" a="1"/>
  <c r="BF21" i="42661" s="1"/>
  <c r="BC18" i="42661" a="1"/>
  <c r="BC18" i="42661" s="1"/>
  <c r="BC20" i="42661" a="1"/>
  <c r="BC20" i="42661" s="1"/>
  <c r="BM20" i="42661"/>
  <c r="BA20" i="42661" s="1"/>
  <c r="BM24" i="42661"/>
  <c r="BA24" i="42661" s="1"/>
  <c r="BF14" i="42661" a="1"/>
  <c r="BF14" i="42661" s="1"/>
  <c r="BF17" i="42661" a="1"/>
  <c r="BF17" i="42661" s="1"/>
  <c r="BD19" i="42661"/>
  <c r="BD25" i="42661"/>
  <c r="BM18" i="42661"/>
  <c r="BA18" i="42661" s="1"/>
  <c r="BM22" i="42661"/>
  <c r="AZ22" i="42661" s="1"/>
  <c r="BD24" i="42661"/>
  <c r="BD17" i="42661"/>
  <c r="BL23" i="42661"/>
  <c r="BD21" i="42661"/>
  <c r="BD15" i="42661"/>
  <c r="BD22" i="42661"/>
  <c r="BD23" i="42661"/>
  <c r="BC22" i="42661" a="1"/>
  <c r="BC22" i="42661" s="1"/>
  <c r="BC24" i="42661" a="1"/>
  <c r="BC24" i="42661" s="1"/>
  <c r="BF23" i="42661" a="1"/>
  <c r="BF23" i="42661" s="1"/>
  <c r="BF22" i="42661" a="1"/>
  <c r="BF22" i="42661" s="1"/>
  <c r="BL17" i="42661"/>
  <c r="BL19" i="42661"/>
  <c r="BL15" i="42661"/>
  <c r="BL21" i="42661"/>
  <c r="BM25" i="42661"/>
  <c r="BA25" i="42661" s="1"/>
  <c r="BL25" i="42661"/>
  <c r="BL24" i="42661"/>
  <c r="AZ24" i="42661"/>
  <c r="BM23" i="42661"/>
  <c r="BA23" i="42661" s="1"/>
  <c r="BL22" i="42661"/>
  <c r="BM21" i="42661"/>
  <c r="BA21" i="42661" s="1"/>
  <c r="AZ21" i="42661"/>
  <c r="BL20" i="42661"/>
  <c r="BC19" i="42661" a="1"/>
  <c r="BC19" i="42661" s="1"/>
  <c r="BM19" i="42661"/>
  <c r="AZ19" i="42661" s="1"/>
  <c r="BL18" i="42661"/>
  <c r="BC17" i="42661" a="1"/>
  <c r="BC17" i="42661" s="1"/>
  <c r="BM17" i="42661"/>
  <c r="BA17" i="42661" s="1"/>
  <c r="BC16" i="42661" a="1"/>
  <c r="BC16" i="42661" s="1"/>
  <c r="BL16" i="42661"/>
  <c r="BM15" i="42661"/>
  <c r="BA15" i="42661" s="1"/>
  <c r="BC14" i="42661" a="1"/>
  <c r="BC14" i="42661" s="1"/>
  <c r="BL14" i="42661"/>
  <c r="AZ14" i="42661"/>
  <c r="AZ17" i="42661" l="1"/>
  <c r="AZ20" i="42661"/>
  <c r="AZ23" i="42661"/>
  <c r="AZ15" i="42661"/>
  <c r="AZ18" i="42661"/>
  <c r="AZ16" i="42661"/>
  <c r="AZ25" i="42661"/>
  <c r="BA22" i="42661"/>
  <c r="BA19" i="42661"/>
  <c r="F10" i="42661"/>
  <c r="E10" i="42661"/>
  <c r="S10" i="42661"/>
  <c r="R10" i="42661"/>
  <c r="Q10" i="42661"/>
  <c r="P10" i="42661"/>
  <c r="O10" i="42661"/>
  <c r="N10" i="42661"/>
  <c r="M10" i="42661"/>
  <c r="L10" i="42661"/>
  <c r="I10" i="42661"/>
  <c r="K10" i="42661"/>
  <c r="J10" i="42661"/>
  <c r="BO10" i="42661" l="1"/>
  <c r="BP10" i="42661"/>
  <c r="AV54" i="38"/>
  <c r="AV56" i="38" s="1"/>
  <c r="S13" i="42661"/>
  <c r="R13" i="42661"/>
  <c r="Q13" i="42661"/>
  <c r="P13" i="42661"/>
  <c r="O13" i="42661"/>
  <c r="N13" i="42661"/>
  <c r="M13" i="42661"/>
  <c r="L13" i="42661"/>
  <c r="K13" i="42661"/>
  <c r="J13" i="42661"/>
  <c r="I13" i="42661"/>
  <c r="S12" i="42661"/>
  <c r="R12" i="42661"/>
  <c r="Q12" i="42661"/>
  <c r="P12" i="42661"/>
  <c r="O12" i="42661"/>
  <c r="N12" i="42661"/>
  <c r="M12" i="42661"/>
  <c r="L12" i="42661"/>
  <c r="K12" i="42661"/>
  <c r="J12" i="42661"/>
  <c r="I12" i="42661"/>
  <c r="S11" i="42661"/>
  <c r="R11" i="42661"/>
  <c r="Q11" i="42661"/>
  <c r="P11" i="42661"/>
  <c r="O11" i="42661"/>
  <c r="N11" i="42661"/>
  <c r="M11" i="42661"/>
  <c r="L11" i="42661"/>
  <c r="K11" i="42661"/>
  <c r="J11" i="42661"/>
  <c r="I11" i="42661"/>
  <c r="S9" i="42661"/>
  <c r="R9" i="42661"/>
  <c r="Q9" i="42661"/>
  <c r="P9" i="42661"/>
  <c r="O9" i="42661"/>
  <c r="N9" i="42661"/>
  <c r="M9" i="42661"/>
  <c r="L9" i="42661"/>
  <c r="K9" i="42661"/>
  <c r="J9" i="42661"/>
  <c r="I9" i="42661"/>
  <c r="S8" i="42661"/>
  <c r="R8" i="42661"/>
  <c r="Q8" i="42661"/>
  <c r="P8" i="42661"/>
  <c r="O8" i="42661"/>
  <c r="N8" i="42661"/>
  <c r="M8" i="42661"/>
  <c r="L8" i="42661"/>
  <c r="K8" i="42661"/>
  <c r="J8" i="42661"/>
  <c r="I8" i="42661"/>
  <c r="S7" i="42661"/>
  <c r="R7" i="42661"/>
  <c r="Q7" i="42661"/>
  <c r="P7" i="42661"/>
  <c r="O7" i="42661"/>
  <c r="N7" i="42661"/>
  <c r="M7" i="42661"/>
  <c r="L7" i="42661"/>
  <c r="K7" i="42661"/>
  <c r="J7" i="42661"/>
  <c r="I7" i="42661"/>
  <c r="S6" i="42661"/>
  <c r="R6" i="42661"/>
  <c r="Q6" i="42661"/>
  <c r="P6" i="42661"/>
  <c r="O6" i="42661"/>
  <c r="N6" i="42661"/>
  <c r="M6" i="42661"/>
  <c r="L6" i="42661"/>
  <c r="K6" i="42661"/>
  <c r="J6" i="42661"/>
  <c r="I6" i="42661"/>
  <c r="S5" i="42661"/>
  <c r="R5" i="42661"/>
  <c r="Q5" i="42661"/>
  <c r="P5" i="42661"/>
  <c r="O5" i="42661"/>
  <c r="N5" i="42661"/>
  <c r="M5" i="42661"/>
  <c r="L5" i="42661"/>
  <c r="K5" i="42661"/>
  <c r="J5" i="42661"/>
  <c r="I5" i="42661"/>
  <c r="S4" i="42661"/>
  <c r="R4" i="42661"/>
  <c r="Q4" i="42661"/>
  <c r="P4" i="42661"/>
  <c r="O4" i="42661"/>
  <c r="N4" i="42661"/>
  <c r="BP9" i="42661" l="1"/>
  <c r="BO9" i="42661"/>
  <c r="BO6" i="42661"/>
  <c r="BP6" i="42661"/>
  <c r="BP13" i="42661"/>
  <c r="BO13" i="42661"/>
  <c r="BP7" i="42661"/>
  <c r="BO7" i="42661"/>
  <c r="BP11" i="42661"/>
  <c r="BO11" i="42661"/>
  <c r="BP5" i="42661"/>
  <c r="BO5" i="42661"/>
  <c r="BP8" i="42661"/>
  <c r="BO8" i="42661"/>
  <c r="BP12" i="42661"/>
  <c r="BO12" i="42661"/>
  <c r="AN54" i="38"/>
  <c r="AN57" i="38" s="1"/>
  <c r="AV57" i="38"/>
  <c r="AV59" i="38"/>
  <c r="AZ54" i="38"/>
  <c r="AZ56" i="38" s="1"/>
  <c r="AR54" i="38"/>
  <c r="AR57" i="38" s="1"/>
  <c r="AJ54" i="38"/>
  <c r="AJ57" i="38" s="1"/>
  <c r="AN56" i="38" l="1"/>
  <c r="AN59" i="38"/>
  <c r="AR56" i="38"/>
  <c r="AR59" i="38"/>
  <c r="AZ57" i="38"/>
  <c r="AZ59" i="38"/>
  <c r="AJ59" i="38"/>
  <c r="AJ56" i="38"/>
  <c r="F13" i="42661" l="1"/>
  <c r="F12" i="42661"/>
  <c r="F11" i="42661"/>
  <c r="F9" i="42661"/>
  <c r="F8" i="42661"/>
  <c r="F7" i="42661"/>
  <c r="F6" i="42661"/>
  <c r="F5" i="42661"/>
  <c r="E13" i="42661"/>
  <c r="E12" i="42661"/>
  <c r="E11" i="42661"/>
  <c r="E9" i="42661"/>
  <c r="E8" i="42661"/>
  <c r="E7" i="42661"/>
  <c r="E6" i="42661"/>
  <c r="E5" i="42661"/>
  <c r="K4" i="42661" l="1"/>
  <c r="AU32" i="42661" l="1"/>
  <c r="AU31" i="42661"/>
  <c r="AU30" i="42661"/>
  <c r="AV32" i="42661"/>
  <c r="AV31" i="42661"/>
  <c r="AV30" i="42661"/>
  <c r="U31" i="42661"/>
  <c r="U32" i="42661"/>
  <c r="U30" i="42661"/>
  <c r="W31" i="42661"/>
  <c r="W32" i="42661"/>
  <c r="W30" i="42661"/>
  <c r="Y31" i="42661"/>
  <c r="Y32" i="42661"/>
  <c r="Y30" i="42661"/>
  <c r="AC32" i="42661"/>
  <c r="AC30" i="42661"/>
  <c r="AC31" i="42661"/>
  <c r="V32" i="42661"/>
  <c r="V30" i="42661"/>
  <c r="V31" i="42661"/>
  <c r="X32" i="42661"/>
  <c r="X30" i="42661"/>
  <c r="X31" i="42661"/>
  <c r="AU33" i="42661" l="1"/>
  <c r="AU37" i="42661"/>
  <c r="AU35" i="42661" s="1"/>
  <c r="C74" i="27" s="1"/>
  <c r="AV37" i="42661"/>
  <c r="AV35" i="42661" s="1"/>
  <c r="C75" i="27" s="1"/>
  <c r="AV33" i="42661"/>
  <c r="X33" i="42661"/>
  <c r="X37" i="42661"/>
  <c r="X35" i="42661" s="1"/>
  <c r="C47" i="27" s="1"/>
  <c r="AC33" i="42661"/>
  <c r="AC37" i="42661"/>
  <c r="AC35" i="42661" s="1"/>
  <c r="C53" i="27" s="1"/>
  <c r="Y37" i="42661"/>
  <c r="Y35" i="42661" s="1"/>
  <c r="C48" i="27" s="1"/>
  <c r="Y33" i="42661"/>
  <c r="U37" i="42661"/>
  <c r="U35" i="42661" s="1"/>
  <c r="C44" i="27" s="1"/>
  <c r="U33" i="42661"/>
  <c r="V33" i="42661"/>
  <c r="V37" i="42661"/>
  <c r="V35" i="42661" s="1"/>
  <c r="C45" i="27" s="1"/>
  <c r="W37" i="42661"/>
  <c r="W35" i="42661" s="1"/>
  <c r="C46" i="27" s="1"/>
  <c r="W33" i="42661"/>
  <c r="AU36" i="42661" l="1"/>
  <c r="X36" i="42661"/>
  <c r="W36" i="42661"/>
  <c r="U36" i="42661"/>
  <c r="AC36" i="42661"/>
  <c r="Y36" i="42661"/>
  <c r="V36" i="42661"/>
  <c r="AV36" i="42661"/>
  <c r="M4" i="42661" l="1"/>
  <c r="L4" i="42661"/>
  <c r="Z32" i="42661" l="1"/>
  <c r="Z31" i="42661"/>
  <c r="Z30" i="42661"/>
  <c r="AT31" i="42661"/>
  <c r="AT30" i="42661"/>
  <c r="AT32" i="42661"/>
  <c r="AD31" i="42661"/>
  <c r="AD32" i="42661"/>
  <c r="AD30" i="42661"/>
  <c r="R31" i="42661"/>
  <c r="AR32" i="42661"/>
  <c r="BD11" i="42661"/>
  <c r="S32" i="42661"/>
  <c r="AR30" i="42661"/>
  <c r="AR31" i="42661"/>
  <c r="T31" i="42661"/>
  <c r="R30" i="42661"/>
  <c r="T30" i="42661"/>
  <c r="S31" i="42661"/>
  <c r="R32" i="42661"/>
  <c r="T32" i="42661"/>
  <c r="S30" i="42661"/>
  <c r="AS32" i="42661" l="1"/>
  <c r="AS30" i="42661"/>
  <c r="AS31" i="42661"/>
  <c r="Z33" i="42661"/>
  <c r="Z37" i="42661"/>
  <c r="Z35" i="42661" s="1"/>
  <c r="C49" i="27" s="1"/>
  <c r="AT33" i="42661"/>
  <c r="AT37" i="42661"/>
  <c r="AT35" i="42661" s="1"/>
  <c r="C73" i="27" s="1"/>
  <c r="AD37" i="42661"/>
  <c r="AD35" i="42661" s="1"/>
  <c r="C54" i="27" s="1"/>
  <c r="AD33" i="42661"/>
  <c r="BD7" i="42661"/>
  <c r="BD13" i="42661"/>
  <c r="BD6" i="42661"/>
  <c r="BD8" i="42661"/>
  <c r="BD5" i="42661"/>
  <c r="BD12" i="42661"/>
  <c r="BD10" i="42661"/>
  <c r="BD9" i="42661"/>
  <c r="AR33" i="42661"/>
  <c r="AR37" i="42661"/>
  <c r="AR35" i="42661" s="1"/>
  <c r="C70" i="27" s="1"/>
  <c r="R33" i="42661"/>
  <c r="R37" i="42661"/>
  <c r="S33" i="42661"/>
  <c r="S37" i="42661"/>
  <c r="T33" i="42661"/>
  <c r="T37" i="42661"/>
  <c r="AS37" i="42661" l="1"/>
  <c r="AS35" i="42661" s="1"/>
  <c r="C71" i="27" s="1"/>
  <c r="AS33" i="42661"/>
  <c r="Z36" i="42661"/>
  <c r="AD36" i="42661"/>
  <c r="AT36" i="42661"/>
  <c r="T36" i="42661"/>
  <c r="T35" i="42661"/>
  <c r="C43" i="27" s="1"/>
  <c r="S36" i="42661"/>
  <c r="S35" i="42661"/>
  <c r="C41" i="27" s="1"/>
  <c r="R36" i="42661"/>
  <c r="R35" i="42661"/>
  <c r="C40" i="27" s="1"/>
  <c r="AR36" i="42661"/>
  <c r="F4" i="42661"/>
  <c r="E4" i="42661"/>
  <c r="AS36" i="42661" l="1"/>
  <c r="E30" i="42661"/>
  <c r="C8" i="27" s="1"/>
  <c r="J4" i="42661"/>
  <c r="I4" i="42661"/>
  <c r="B29" i="42661"/>
  <c r="BK9" i="42661"/>
  <c r="D13" i="42661"/>
  <c r="D12" i="42661"/>
  <c r="D11" i="42661"/>
  <c r="D10" i="42661"/>
  <c r="D9" i="42661"/>
  <c r="D8" i="42661"/>
  <c r="D7" i="42661"/>
  <c r="D6" i="42661"/>
  <c r="D5" i="42661"/>
  <c r="D4" i="42661"/>
  <c r="B4" i="42661"/>
  <c r="BJ9" i="42661"/>
  <c r="BO4" i="42661" l="1"/>
  <c r="BP4" i="42661"/>
  <c r="BI4" i="42661"/>
  <c r="BK4" i="42661"/>
  <c r="BJ4" i="42661"/>
  <c r="BC13" i="42661" a="1"/>
  <c r="BC13" i="42661" s="1"/>
  <c r="O30" i="42661"/>
  <c r="Q32" i="42661"/>
  <c r="N30" i="42661"/>
  <c r="BH10" i="42661" a="1"/>
  <c r="BH10" i="42661" s="1"/>
  <c r="BJ10" i="42661"/>
  <c r="BI8" i="42661"/>
  <c r="BI11" i="42661"/>
  <c r="BK12" i="42661"/>
  <c r="BF10" i="42661" a="1"/>
  <c r="BF10" i="42661" s="1"/>
  <c r="BI10" i="42661"/>
  <c r="BK11" i="42661"/>
  <c r="BI12" i="42661"/>
  <c r="BJ13" i="42661"/>
  <c r="BI7" i="42661"/>
  <c r="BF8" i="42661" a="1"/>
  <c r="BF8" i="42661" s="1"/>
  <c r="BH11" i="42661" a="1"/>
  <c r="BH11" i="42661" s="1"/>
  <c r="BH8" i="42661" a="1"/>
  <c r="BH8" i="42661" s="1"/>
  <c r="BF11" i="42661" a="1"/>
  <c r="BF11" i="42661" s="1"/>
  <c r="BF13" i="42661" a="1"/>
  <c r="BF13" i="42661" s="1"/>
  <c r="BC8" i="42661" a="1"/>
  <c r="BC8" i="42661" s="1"/>
  <c r="AP31" i="42661"/>
  <c r="BJ11" i="42661"/>
  <c r="BH12" i="42661" a="1"/>
  <c r="BH12" i="42661" s="1"/>
  <c r="AN30" i="42661"/>
  <c r="AN32" i="42661"/>
  <c r="AN31" i="42661"/>
  <c r="BY30" i="42661"/>
  <c r="BI5" i="42661"/>
  <c r="I31" i="42661"/>
  <c r="I30" i="42661"/>
  <c r="I32" i="42661"/>
  <c r="K30" i="42661"/>
  <c r="K31" i="42661"/>
  <c r="K32" i="42661"/>
  <c r="M31" i="42661"/>
  <c r="M30" i="42661"/>
  <c r="M32" i="42661"/>
  <c r="Q31" i="42661"/>
  <c r="AF32" i="42661"/>
  <c r="AF31" i="42661"/>
  <c r="AF30" i="42661"/>
  <c r="AH30" i="42661"/>
  <c r="AH32" i="42661"/>
  <c r="AH31" i="42661"/>
  <c r="AJ31" i="42661"/>
  <c r="AJ32" i="42661"/>
  <c r="AJ30" i="42661"/>
  <c r="J31" i="42661"/>
  <c r="J32" i="42661"/>
  <c r="J30" i="42661"/>
  <c r="L30" i="42661"/>
  <c r="L31" i="42661"/>
  <c r="L32" i="42661"/>
  <c r="P32" i="42661"/>
  <c r="P31" i="42661"/>
  <c r="P30" i="42661"/>
  <c r="AE31" i="42661"/>
  <c r="AE30" i="42661"/>
  <c r="AE32" i="42661"/>
  <c r="AG31" i="42661"/>
  <c r="AG32" i="42661"/>
  <c r="AI31" i="42661"/>
  <c r="AI30" i="42661"/>
  <c r="AI32" i="42661"/>
  <c r="AM32" i="42661"/>
  <c r="AM31" i="42661"/>
  <c r="AM30" i="42661"/>
  <c r="BH4" i="42661"/>
  <c r="BF12" i="42661" a="1"/>
  <c r="BF12" i="42661" s="1"/>
  <c r="BC12" i="42661" a="1"/>
  <c r="BC12" i="42661" s="1"/>
  <c r="BH13" i="42661" a="1"/>
  <c r="BH13" i="42661" s="1"/>
  <c r="BH9" i="42661" a="1"/>
  <c r="BH9" i="42661" s="1"/>
  <c r="BJ12" i="42661"/>
  <c r="BI6" i="42661"/>
  <c r="BK7" i="42661"/>
  <c r="BK10" i="42661"/>
  <c r="BI9" i="42661"/>
  <c r="BJ7" i="42661"/>
  <c r="BC9" i="42661" a="1"/>
  <c r="BC9" i="42661" s="1"/>
  <c r="BK8" i="42661"/>
  <c r="BK13" i="42661"/>
  <c r="BJ8" i="42661"/>
  <c r="BI13" i="42661"/>
  <c r="N31" i="42661" l="1"/>
  <c r="N37" i="42661" s="1"/>
  <c r="BM10" i="42661"/>
  <c r="AZ10" i="42661" s="1"/>
  <c r="O31" i="42661"/>
  <c r="O37" i="42661" s="1"/>
  <c r="O32" i="42661"/>
  <c r="BM11" i="42661"/>
  <c r="BA11" i="42661" s="1"/>
  <c r="N32" i="42661"/>
  <c r="Q30" i="42661"/>
  <c r="Q33" i="42661" s="1"/>
  <c r="AG30" i="42661"/>
  <c r="AG33" i="42661" s="1"/>
  <c r="BJ5" i="42661"/>
  <c r="BK5" i="42661"/>
  <c r="BX30" i="42661"/>
  <c r="BU30" i="42661"/>
  <c r="BV30" i="42661"/>
  <c r="BT30" i="42661"/>
  <c r="BR30" i="42661"/>
  <c r="BP30" i="42661"/>
  <c r="BJ6" i="42661"/>
  <c r="BC10" i="42661" a="1"/>
  <c r="BC10" i="42661" s="1"/>
  <c r="BF6" i="42661" a="1"/>
  <c r="BF6" i="42661" s="1"/>
  <c r="BF7" i="42661" a="1"/>
  <c r="BF7" i="42661" s="1"/>
  <c r="AF37" i="42661"/>
  <c r="AF35" i="42661" s="1"/>
  <c r="C56" i="27" s="1"/>
  <c r="AN33" i="42661"/>
  <c r="AE33" i="42661"/>
  <c r="AJ37" i="42661"/>
  <c r="AJ35" i="42661" s="1"/>
  <c r="C61" i="27" s="1"/>
  <c r="AE37" i="42661"/>
  <c r="AE35" i="42661" s="1"/>
  <c r="C55" i="27" s="1"/>
  <c r="AJ33" i="42661"/>
  <c r="AP30" i="42661"/>
  <c r="BL11" i="42661"/>
  <c r="BK6" i="42661"/>
  <c r="BH6" i="42661" a="1"/>
  <c r="BH6" i="42661" s="1"/>
  <c r="AP32" i="42661"/>
  <c r="AN37" i="42661"/>
  <c r="AN35" i="42661" s="1"/>
  <c r="C65" i="27" s="1"/>
  <c r="BF5" i="42661" a="1"/>
  <c r="BF5" i="42661" s="1"/>
  <c r="AH33" i="42661"/>
  <c r="M37" i="42661"/>
  <c r="M33" i="42661"/>
  <c r="K37" i="42661"/>
  <c r="K35" i="42661" s="1"/>
  <c r="C33" i="27" s="1"/>
  <c r="K33" i="42661"/>
  <c r="I33" i="42661"/>
  <c r="I37" i="42661"/>
  <c r="BH5" i="42661" a="1"/>
  <c r="BH5" i="42661" s="1"/>
  <c r="J33" i="42661"/>
  <c r="J37" i="42661"/>
  <c r="AH37" i="42661"/>
  <c r="AH35" i="42661" s="1"/>
  <c r="C58" i="27" s="1"/>
  <c r="BC5" i="42661" a="1"/>
  <c r="BC5" i="42661" s="1"/>
  <c r="AM37" i="42661"/>
  <c r="AM35" i="42661" s="1"/>
  <c r="C64" i="27" s="1"/>
  <c r="AM33" i="42661"/>
  <c r="AI33" i="42661"/>
  <c r="AI37" i="42661"/>
  <c r="AI35" i="42661" s="1"/>
  <c r="C59" i="27" s="1"/>
  <c r="P37" i="42661"/>
  <c r="P35" i="42661" s="1"/>
  <c r="C38" i="27" s="1"/>
  <c r="P33" i="42661"/>
  <c r="L33" i="42661"/>
  <c r="L37" i="42661"/>
  <c r="AF33" i="42661"/>
  <c r="BQ30" i="42661"/>
  <c r="BM9" i="42661"/>
  <c r="BA9" i="42661" s="1"/>
  <c r="BL9" i="42661"/>
  <c r="BL10" i="42661"/>
  <c r="BM7" i="42661"/>
  <c r="AZ7" i="42661" s="1"/>
  <c r="BL13" i="42661"/>
  <c r="BM13" i="42661"/>
  <c r="AZ13" i="42661" s="1"/>
  <c r="BF9" i="42661" a="1"/>
  <c r="BF9" i="42661" s="1"/>
  <c r="BZ30" i="42661"/>
  <c r="BH30" i="42661" s="1"/>
  <c r="C39" i="42661" s="1"/>
  <c r="BC11" i="42661" a="1"/>
  <c r="BC11" i="42661" s="1"/>
  <c r="BL7" i="42661"/>
  <c r="BM8" i="42661"/>
  <c r="AZ8" i="42661" s="1"/>
  <c r="BC7" i="42661" a="1"/>
  <c r="BC7" i="42661" s="1"/>
  <c r="BM12" i="42661"/>
  <c r="AZ12" i="42661" s="1"/>
  <c r="BL8" i="42661"/>
  <c r="BH7" i="42661" a="1"/>
  <c r="BH7" i="42661" s="1"/>
  <c r="BL12" i="42661"/>
  <c r="BP32" i="42661" l="1"/>
  <c r="G31" i="42661" s="1"/>
  <c r="G32" i="42661"/>
  <c r="AZ9" i="42661"/>
  <c r="BA13" i="42661"/>
  <c r="BA12" i="42661"/>
  <c r="AZ11" i="42661"/>
  <c r="BA10" i="42661"/>
  <c r="BA8" i="42661"/>
  <c r="BA7" i="42661"/>
  <c r="O35" i="42661"/>
  <c r="C37" i="27" s="1"/>
  <c r="O33" i="42661"/>
  <c r="N33" i="42661"/>
  <c r="Q37" i="42661"/>
  <c r="Q35" i="42661" s="1"/>
  <c r="C39" i="27" s="1"/>
  <c r="N35" i="42661"/>
  <c r="C36" i="27" s="1"/>
  <c r="BM6" i="42661"/>
  <c r="AZ6" i="42661" s="1"/>
  <c r="AG37" i="42661"/>
  <c r="AG35" i="42661" s="1"/>
  <c r="C57" i="27" s="1"/>
  <c r="BM4" i="42661"/>
  <c r="BM5" i="42661"/>
  <c r="AZ5" i="42661" s="1"/>
  <c r="BL5" i="42661"/>
  <c r="BF30" i="42661"/>
  <c r="C37" i="42661" s="1"/>
  <c r="BL4" i="42661"/>
  <c r="BC4" i="42661"/>
  <c r="BD4" i="42661"/>
  <c r="BF4" i="42661"/>
  <c r="AF36" i="42661"/>
  <c r="AE36" i="42661"/>
  <c r="BI30" i="42661"/>
  <c r="AJ36" i="42661"/>
  <c r="BL6" i="42661"/>
  <c r="K36" i="42661"/>
  <c r="AP37" i="42661"/>
  <c r="AP35" i="42661" s="1"/>
  <c r="C67" i="27" s="1"/>
  <c r="AP33" i="42661"/>
  <c r="BC6" i="42661" a="1"/>
  <c r="BC6" i="42661" s="1"/>
  <c r="AH36" i="42661"/>
  <c r="AN36" i="42661"/>
  <c r="P36" i="42661"/>
  <c r="I35" i="42661" a="1"/>
  <c r="I35" i="42661" s="1"/>
  <c r="C31" i="27" s="1"/>
  <c r="I36" i="42661"/>
  <c r="AI36" i="42661"/>
  <c r="O36" i="42661"/>
  <c r="M36" i="42661"/>
  <c r="M35" i="42661"/>
  <c r="C35" i="27" s="1"/>
  <c r="N36" i="42661"/>
  <c r="L35" i="42661"/>
  <c r="C34" i="27" s="1"/>
  <c r="L36" i="42661"/>
  <c r="J36" i="42661"/>
  <c r="J35" i="42661" a="1"/>
  <c r="J35" i="42661" s="1"/>
  <c r="AM36" i="42661"/>
  <c r="BD30" i="42661"/>
  <c r="C35" i="42661" s="1"/>
  <c r="AZ4" i="42661" l="1"/>
  <c r="BL30" i="42661"/>
  <c r="BA6" i="42661"/>
  <c r="BA5" i="42661"/>
  <c r="Q36" i="42661"/>
  <c r="AG36" i="42661"/>
  <c r="BA4" i="42661"/>
  <c r="BK30" i="42661"/>
  <c r="BJ30" i="42661"/>
  <c r="AP36" i="42661"/>
  <c r="BM30" i="42661" l="1"/>
  <c r="BO30" i="42661"/>
  <c r="BC15" i="42661" a="1"/>
  <c r="BC15" i="42661" s="1"/>
  <c r="BC30" i="42661" l="1"/>
  <c r="C34" i="42661" s="1"/>
  <c r="AC17" i="38"/>
  <c r="N22" i="42713"/>
  <c r="Z39" i="38" l="1"/>
  <c r="AC39" i="38"/>
  <c r="AE17" i="38"/>
  <c r="AE39" i="38" s="1"/>
  <c r="P22" i="42713"/>
  <c r="L20" i="42713"/>
  <c r="Q22" i="42713"/>
  <c r="M20" i="42713"/>
  <c r="O22" i="42713"/>
  <c r="AD17" i="38"/>
  <c r="O21" i="42713" l="1"/>
  <c r="O23" i="42713" s="1"/>
  <c r="C17" i="38" s="1"/>
  <c r="AF17" i="38"/>
  <c r="AF39" i="38" s="1"/>
  <c r="AC40" i="38" s="1" a="1"/>
  <c r="AC40" i="38" s="1"/>
  <c r="C39" i="38" s="1"/>
  <c r="C40" i="38" s="1"/>
  <c r="AD39" i="38"/>
  <c r="N21" i="42713" a="1"/>
  <c r="N21" i="42713" s="1"/>
  <c r="AD40" i="38" l="1"/>
  <c r="AF40" i="38" s="1"/>
  <c r="AG17" i="38"/>
  <c r="AG39" i="38" s="1"/>
  <c r="N36" i="42713"/>
  <c r="P36" i="42713" l="1"/>
  <c r="AH17" i="38"/>
  <c r="AJ17" i="38" s="1"/>
  <c r="AJ39" i="38" s="1"/>
  <c r="AI17" i="38"/>
  <c r="AI39" i="38" s="1"/>
  <c r="Q36" i="42713"/>
  <c r="O36" i="42713"/>
  <c r="M34" i="42713"/>
  <c r="L34" i="42713"/>
  <c r="N35" i="42713" s="1" a="1"/>
  <c r="N35" i="42713" s="1"/>
  <c r="AG40" i="38" l="1" a="1"/>
  <c r="AG40" i="38" s="1"/>
  <c r="E39" i="38" s="1"/>
  <c r="E40" i="38" s="1"/>
  <c r="O35" i="42713"/>
  <c r="O37" i="42713" s="1"/>
  <c r="E17" i="38" s="1"/>
  <c r="AH39" i="38"/>
  <c r="AH40" i="38" l="1"/>
  <c r="AJ40" i="38" s="1"/>
  <c r="AK17" i="38"/>
  <c r="AK39" i="38" s="1"/>
  <c r="N50" i="42713"/>
  <c r="P50" i="42713" l="1"/>
  <c r="AL17" i="38"/>
  <c r="AN17" i="38" s="1"/>
  <c r="AN39" i="38" s="1"/>
  <c r="O50" i="42713"/>
  <c r="Q50" i="42713"/>
  <c r="M48" i="42713"/>
  <c r="L48" i="42713"/>
  <c r="N49" i="42713" s="1" a="1"/>
  <c r="N49" i="42713" s="1"/>
  <c r="AM17" i="38"/>
  <c r="AM39" i="38" s="1"/>
  <c r="AK40" i="38" l="1" a="1"/>
  <c r="AK40" i="38" s="1"/>
  <c r="H39" i="38" s="1"/>
  <c r="H40" i="38" s="1"/>
  <c r="O49" i="42713"/>
  <c r="O51" i="42713" s="1"/>
  <c r="H17" i="38" s="1"/>
  <c r="AL39" i="38"/>
  <c r="AL40" i="38" l="1"/>
  <c r="AN40" i="38" s="1"/>
  <c r="AS17" i="38" l="1"/>
  <c r="AS39" i="38" s="1"/>
  <c r="N72" i="42713"/>
  <c r="P72" i="42713" l="1"/>
  <c r="AU17" i="38"/>
  <c r="AU39" i="38" s="1"/>
  <c r="Q72" i="42713"/>
  <c r="M70" i="42713"/>
  <c r="O72" i="42713"/>
  <c r="L70" i="42713"/>
  <c r="N71" i="42713" s="1" a="1"/>
  <c r="N71" i="42713" s="1"/>
  <c r="AT17" i="38"/>
  <c r="O71" i="42713" l="1"/>
  <c r="O73" i="42713" s="1"/>
  <c r="M17" i="38" s="1"/>
  <c r="AT39" i="38"/>
  <c r="AV17" i="38"/>
  <c r="AV39" i="38" s="1"/>
  <c r="AS40" i="38" s="1"/>
  <c r="M39" i="38" l="1"/>
  <c r="M40" i="38" s="1"/>
  <c r="AT40" i="38"/>
  <c r="AV40" i="38" s="1"/>
  <c r="AO17" i="38" l="1"/>
  <c r="AO39" i="38" s="1"/>
  <c r="N64" i="42713"/>
  <c r="P64" i="42713" l="1"/>
  <c r="AQ39" i="38"/>
  <c r="AF42" i="38" s="1"/>
  <c r="L62" i="42713"/>
  <c r="N63" i="42713" a="1"/>
  <c r="N63" i="42713" s="1"/>
  <c r="M62" i="42713"/>
  <c r="O64" i="42713"/>
  <c r="Q64" i="42713"/>
  <c r="AR17" i="38"/>
  <c r="AR39" i="38" s="1"/>
  <c r="O63" i="42713" l="1"/>
  <c r="O65" i="42713" s="1"/>
  <c r="J17" i="38" s="1"/>
  <c r="BB17" i="38"/>
  <c r="AO40" i="38" a="1"/>
  <c r="AO40" i="38" s="1"/>
  <c r="W17" i="38"/>
  <c r="AP39" i="38"/>
  <c r="AD42" i="38" l="1"/>
  <c r="AP40" i="38"/>
  <c r="AR40" i="38" s="1"/>
  <c r="J39" i="38"/>
  <c r="J40" i="38" s="1"/>
  <c r="AW17" i="38"/>
  <c r="AW39" i="38" s="1"/>
  <c r="AC42" i="38" s="1"/>
  <c r="M79" i="42713"/>
  <c r="O80" i="42713" s="1"/>
  <c r="O82" i="42713" s="1"/>
  <c r="O17" i="38" s="1"/>
  <c r="Q81" i="42713"/>
  <c r="N81" i="42713"/>
  <c r="AE42" i="38" l="1"/>
  <c r="AB42" i="38" s="1"/>
  <c r="A13" i="38" s="1"/>
  <c r="B13" i="38" s="1"/>
  <c r="AZ17" i="38"/>
  <c r="AZ39" i="38" s="1"/>
  <c r="V17" i="38"/>
  <c r="BA17" i="38"/>
  <c r="X17" i="38" l="1"/>
  <c r="Y17" i="38" s="1"/>
  <c r="M13" i="38" s="1"/>
  <c r="BC17" i="38"/>
  <c r="BD17" i="38" s="1"/>
  <c r="G4" i="42777" s="1"/>
  <c r="AX40" i="38"/>
  <c r="AW40" i="38" a="1"/>
  <c r="AW40" i="38" s="1"/>
  <c r="AZ40" i="38" l="1"/>
  <c r="O39" i="38"/>
  <c r="O40" i="38" s="1"/>
  <c r="BE4" i="42661" l="1"/>
  <c r="BE21" i="42661" a="1"/>
  <c r="BE21" i="42661" s="1"/>
  <c r="BE23" i="42661" a="1"/>
  <c r="BE23" i="42661" s="1"/>
  <c r="BE20" i="42661" a="1"/>
  <c r="BE20" i="42661" s="1"/>
  <c r="BE5" i="42661" a="1"/>
  <c r="BE5" i="42661" s="1"/>
  <c r="BS30" i="42661"/>
  <c r="BE7" i="42661" a="1"/>
  <c r="BE7" i="42661" s="1"/>
  <c r="BE24" i="42661"/>
  <c r="BE24" i="42661" a="1"/>
  <c r="BE14" i="42661" a="1"/>
  <c r="BE14" i="42661" s="1"/>
  <c r="BE19" i="42661" a="1"/>
  <c r="BE19" i="42661" s="1"/>
  <c r="BE13" i="42661" a="1"/>
  <c r="BE13" i="42661" s="1"/>
  <c r="BE6" i="42661" a="1"/>
  <c r="BE6" i="42661" s="1"/>
  <c r="BE9" i="42661" a="1"/>
  <c r="BE9" i="42661" s="1"/>
  <c r="BE8" i="42661"/>
  <c r="BE18" i="42661" a="1"/>
  <c r="BE18" i="42661" s="1"/>
  <c r="BE10" i="42661" a="1"/>
  <c r="BE10" i="42661" s="1"/>
  <c r="BE22" i="42661" a="1"/>
  <c r="BE22" i="42661" s="1"/>
  <c r="BE17" i="42661" a="1"/>
  <c r="BE17" i="42661" s="1"/>
  <c r="BE25" i="42661" a="1"/>
  <c r="BE25" i="42661" s="1"/>
  <c r="BE8" i="42661" a="1"/>
  <c r="BE11" i="42661" a="1"/>
  <c r="BE11" i="42661" s="1"/>
  <c r="BE15" i="42661" a="1"/>
  <c r="BE15" i="42661" s="1"/>
  <c r="BE12" i="42661" a="1"/>
  <c r="BE12" i="42661" s="1"/>
  <c r="BE16" i="42661" a="1"/>
  <c r="BE16" i="42661" s="1"/>
  <c r="BG4" i="42661"/>
  <c r="BG10" i="42661" a="1"/>
  <c r="BG10" i="42661" s="1"/>
  <c r="BG20" i="42661" a="1"/>
  <c r="BG20" i="42661" s="1"/>
  <c r="BG17" i="42661" a="1"/>
  <c r="BG17" i="42661" s="1"/>
  <c r="BG25" i="42661" a="1"/>
  <c r="BG25" i="42661" s="1"/>
  <c r="BG12" i="42661" a="1"/>
  <c r="BG12" i="42661" s="1"/>
  <c r="BG21" i="42661" a="1"/>
  <c r="BG21" i="42661" s="1"/>
  <c r="BG13" i="42661" a="1"/>
  <c r="BG13" i="42661" s="1"/>
  <c r="BG18" i="42661" a="1"/>
  <c r="BG18" i="42661" s="1"/>
  <c r="BG9" i="42661" a="1"/>
  <c r="BG9" i="42661" s="1"/>
  <c r="BG14" i="42661" a="1"/>
  <c r="BG14" i="42661" s="1"/>
  <c r="BG22" i="42661" a="1"/>
  <c r="BG22" i="42661" s="1"/>
  <c r="BW30" i="42661"/>
  <c r="BG30" i="42661" s="1"/>
  <c r="C38" i="42661" s="1"/>
  <c r="BG5" i="42661" a="1"/>
  <c r="BG5" i="42661" s="1"/>
  <c r="BG7" i="42661"/>
  <c r="BG7" i="42661" a="1"/>
  <c r="BG24" i="42661" a="1"/>
  <c r="BG24" i="42661" s="1"/>
  <c r="BG15" i="42661"/>
  <c r="BG15" i="42661" a="1"/>
  <c r="BG8" i="42661" a="1"/>
  <c r="BG8" i="42661" s="1"/>
  <c r="BG6" i="42661"/>
  <c r="BG6" i="42661" a="1"/>
  <c r="BG11" i="42661" a="1"/>
  <c r="BG11" i="42661" s="1"/>
  <c r="BG23" i="42661"/>
  <c r="BG23" i="42661" a="1"/>
  <c r="BG19" i="42661" a="1"/>
  <c r="BG19" i="42661" s="1"/>
  <c r="BG16" i="42661" a="1"/>
  <c r="BG16" i="42661" s="1"/>
  <c r="BE30" i="42661" l="1"/>
  <c r="C36" i="42661" s="1"/>
  <c r="BO32" i="42661"/>
  <c r="G30" i="42661" s="1"/>
  <c r="G33" i="42661" l="1"/>
  <c r="C32" i="42661"/>
  <c r="C31" i="42661" s="1"/>
  <c r="C30" i="42661" l="1"/>
  <c r="C9"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author>
    <author>deborah macdougall</author>
  </authors>
  <commentList>
    <comment ref="L12" authorId="0" shapeId="0" xr:uid="{00000000-0006-0000-1900-000001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12" authorId="0" shapeId="0" xr:uid="{00000000-0006-0000-1900-000002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12" authorId="0" shapeId="0" xr:uid="{00000000-0006-0000-1900-000003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12" authorId="0" shapeId="0" xr:uid="{00000000-0006-0000-1900-000004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12" authorId="0" shapeId="0" xr:uid="{00000000-0006-0000-1900-000005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12" authorId="1" shapeId="0" xr:uid="{00000000-0006-0000-1900-000006000000}">
      <text>
        <r>
          <rPr>
            <sz val="10"/>
            <color indexed="81"/>
            <rFont val="Calibri"/>
            <family val="2"/>
            <scheme val="minor"/>
          </rPr>
          <t xml:space="preserve">Once paid service is replaced by MHBU and no re-entry. Enter informational note. Enter X in field. 
</t>
        </r>
      </text>
    </comment>
    <comment ref="R12" authorId="1" shapeId="0" xr:uid="{00000000-0006-0000-1900-000007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 ref="L34" authorId="0" shapeId="0" xr:uid="{00000000-0006-0000-1900-000008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34" authorId="0" shapeId="0" xr:uid="{00000000-0006-0000-1900-000009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34" authorId="0" shapeId="0" xr:uid="{00000000-0006-0000-1900-00000A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34" authorId="0" shapeId="0" xr:uid="{00000000-0006-0000-1900-00000B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34" authorId="0" shapeId="0" xr:uid="{00000000-0006-0000-1900-00000C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34" authorId="1" shapeId="0" xr:uid="{00000000-0006-0000-1900-00000D000000}">
      <text>
        <r>
          <rPr>
            <sz val="10"/>
            <color indexed="81"/>
            <rFont val="Calibri"/>
            <family val="2"/>
            <scheme val="minor"/>
          </rPr>
          <t xml:space="preserve">Once paid service is replaced by MHBU and no re-entry. Enter informational note. Enter X in field. 
</t>
        </r>
      </text>
    </comment>
    <comment ref="R34" authorId="1" shapeId="0" xr:uid="{00000000-0006-0000-1900-00000E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 ref="L56" authorId="0" shapeId="0" xr:uid="{00000000-0006-0000-1900-00000F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56" authorId="0" shapeId="0" xr:uid="{00000000-0006-0000-1900-000010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56" authorId="0" shapeId="0" xr:uid="{00000000-0006-0000-1900-000011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56" authorId="0" shapeId="0" xr:uid="{00000000-0006-0000-1900-000012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56" authorId="0" shapeId="0" xr:uid="{00000000-0006-0000-1900-000013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56" authorId="1" shapeId="0" xr:uid="{00000000-0006-0000-1900-000014000000}">
      <text>
        <r>
          <rPr>
            <sz val="10"/>
            <color indexed="81"/>
            <rFont val="Calibri"/>
            <family val="2"/>
            <scheme val="minor"/>
          </rPr>
          <t xml:space="preserve">Once paid service is replaced by MHBU and no re-entry. Enter informational note. Enter X in field. 
</t>
        </r>
      </text>
    </comment>
    <comment ref="R56" authorId="1" shapeId="0" xr:uid="{00000000-0006-0000-1900-000015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Hewlett-Packard</author>
    <author>deborah macdougall</author>
  </authors>
  <commentList>
    <comment ref="L10" authorId="0" shapeId="0" xr:uid="{00000000-0006-0000-1A00-000001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10" authorId="0" shapeId="0" xr:uid="{00000000-0006-0000-1A00-000002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10" authorId="0" shapeId="0" xr:uid="{00000000-0006-0000-1A00-000003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10" authorId="0" shapeId="0" xr:uid="{00000000-0006-0000-1A00-000004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10" authorId="0" shapeId="0" xr:uid="{00000000-0006-0000-1A00-000005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10" authorId="1" shapeId="0" xr:uid="{00000000-0006-0000-1A00-000006000000}">
      <text>
        <r>
          <rPr>
            <sz val="10"/>
            <color indexed="81"/>
            <rFont val="Calibri"/>
            <family val="2"/>
            <scheme val="minor"/>
          </rPr>
          <t xml:space="preserve">Once paid service is replaced by MHBU and no re-entry. Enter informational note. Enter X in field. 
</t>
        </r>
      </text>
    </comment>
    <comment ref="R10" authorId="1" shapeId="0" xr:uid="{00000000-0006-0000-1A00-000007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 ref="L32" authorId="0" shapeId="0" xr:uid="{00000000-0006-0000-1A00-000008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32" authorId="0" shapeId="0" xr:uid="{00000000-0006-0000-1A00-000009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32" authorId="0" shapeId="0" xr:uid="{00000000-0006-0000-1A00-00000A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32" authorId="0" shapeId="0" xr:uid="{00000000-0006-0000-1A00-00000B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32" authorId="0" shapeId="0" xr:uid="{00000000-0006-0000-1A00-00000C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32" authorId="1" shapeId="0" xr:uid="{00000000-0006-0000-1A00-00000D000000}">
      <text>
        <r>
          <rPr>
            <sz val="10"/>
            <color indexed="81"/>
            <rFont val="Calibri"/>
            <family val="2"/>
            <scheme val="minor"/>
          </rPr>
          <t xml:space="preserve">Once paid service is replaced by MHBU and no re-entry. Enter informational note. Enter X in field. 
</t>
        </r>
      </text>
    </comment>
    <comment ref="R32" authorId="1" shapeId="0" xr:uid="{00000000-0006-0000-1A00-00000E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 ref="L54" authorId="0" shapeId="0" xr:uid="{00000000-0006-0000-1A00-00000F000000}">
      <text>
        <r>
          <rPr>
            <b/>
            <sz val="10"/>
            <color indexed="81"/>
            <rFont val="Calibri"/>
            <family val="2"/>
            <scheme val="minor"/>
          </rPr>
          <t>If service has not been claimed and service can be corrected and claimed, use void and replicate process through Optum.  Enter X in field.</t>
        </r>
        <r>
          <rPr>
            <sz val="9"/>
            <color indexed="81"/>
            <rFont val="Tahoma"/>
            <family val="2"/>
          </rPr>
          <t xml:space="preserve">
</t>
        </r>
      </text>
    </comment>
    <comment ref="M54" authorId="0" shapeId="0" xr:uid="{00000000-0006-0000-1A00-000010000000}">
      <text>
        <r>
          <rPr>
            <b/>
            <sz val="10"/>
            <color indexed="81"/>
            <rFont val="Calibri"/>
            <family val="2"/>
            <scheme val="minor"/>
          </rPr>
          <t>If service is claimed, track payment or denial by entering SC998 place holder into CCBH.  Enter X in field.</t>
        </r>
        <r>
          <rPr>
            <sz val="10"/>
            <color indexed="81"/>
            <rFont val="Calibri"/>
            <family val="2"/>
            <scheme val="minor"/>
          </rPr>
          <t xml:space="preserve">
</t>
        </r>
      </text>
    </comment>
    <comment ref="N54" authorId="0" shapeId="0" xr:uid="{00000000-0006-0000-1A00-000011000000}">
      <text>
        <r>
          <rPr>
            <b/>
            <sz val="10"/>
            <color indexed="81"/>
            <rFont val="Calibri"/>
            <family val="2"/>
            <scheme val="minor"/>
          </rPr>
          <t>After payment is  confirmed (via Display Client Services), and Void or Replace is submitted to MHBU, Enter X in field.</t>
        </r>
        <r>
          <rPr>
            <sz val="9"/>
            <color indexed="81"/>
            <rFont val="Tahoma"/>
            <family val="2"/>
          </rPr>
          <t xml:space="preserve">
</t>
        </r>
      </text>
    </comment>
    <comment ref="O54" authorId="0" shapeId="0" xr:uid="{00000000-0006-0000-1A00-000012000000}">
      <text>
        <r>
          <rPr>
            <b/>
            <sz val="10"/>
            <color indexed="81"/>
            <rFont val="Calibri"/>
            <family val="2"/>
            <scheme val="minor"/>
          </rPr>
          <t>After void  is confirmed (via Display Client Services), request void and replicate with Optum. Enter X in field.</t>
        </r>
        <r>
          <rPr>
            <b/>
            <sz val="10"/>
            <color indexed="81"/>
            <rFont val="Tahoma"/>
            <family val="2"/>
          </rPr>
          <t xml:space="preserve">
</t>
        </r>
      </text>
    </comment>
    <comment ref="P54" authorId="0" shapeId="0" xr:uid="{00000000-0006-0000-1A00-000013000000}">
      <text>
        <r>
          <rPr>
            <b/>
            <sz val="10"/>
            <color indexed="81"/>
            <rFont val="Calibri"/>
            <family val="2"/>
            <scheme val="minor"/>
          </rPr>
          <t>Once paid service is voided by MHBU and no re-entry d/t never billable activities. Enter informtional note. Enter X in field.</t>
        </r>
        <r>
          <rPr>
            <sz val="9"/>
            <color indexed="81"/>
            <rFont val="Tahoma"/>
            <family val="2"/>
          </rPr>
          <t xml:space="preserve">
</t>
        </r>
      </text>
    </comment>
    <comment ref="Q54" authorId="1" shapeId="0" xr:uid="{00000000-0006-0000-1A00-000014000000}">
      <text>
        <r>
          <rPr>
            <sz val="10"/>
            <color indexed="81"/>
            <rFont val="Calibri"/>
            <family val="2"/>
            <scheme val="minor"/>
          </rPr>
          <t xml:space="preserve">Once paid service is replaced by MHBU and no re-entry. Enter informational note. Enter X in field. 
</t>
        </r>
      </text>
    </comment>
    <comment ref="R54" authorId="1" shapeId="0" xr:uid="{00000000-0006-0000-1A00-000015000000}">
      <text>
        <r>
          <rPr>
            <sz val="10"/>
            <color indexed="81"/>
            <rFont val="Calibri"/>
            <family val="2"/>
          </rPr>
          <t>Service is paid. No void or replace with MHBU is necessary. For example: indicator is Home vs Office. Info note only</t>
        </r>
        <r>
          <rPr>
            <sz val="11"/>
            <color indexed="81"/>
            <rFont val="Calibri"/>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Hewlett-Packard</author>
  </authors>
  <commentList>
    <comment ref="E1" authorId="0" shapeId="0" xr:uid="{50123A00-5B50-41E1-A959-2D7DD05CE4FB}">
      <text>
        <r>
          <rPr>
            <b/>
            <sz val="9"/>
            <color indexed="81"/>
            <rFont val="Tahoma"/>
            <family val="2"/>
          </rPr>
          <t xml:space="preserve">An Error is:
</t>
        </r>
        <r>
          <rPr>
            <sz val="9"/>
            <color indexed="81"/>
            <rFont val="Tahoma"/>
            <family val="2"/>
          </rPr>
          <t xml:space="preserve">1. any missing or incorrect billing indicator, data entry error
2. Note is documented past 14 days from date of service
3. PN missing required documention elements
such as medical necessity, impairment, intervention, response, plan.
</t>
        </r>
      </text>
    </comment>
    <comment ref="F1" authorId="0" shapeId="0" xr:uid="{BDAE7811-CD99-4D89-B05E-25732EC03627}">
      <text>
        <r>
          <rPr>
            <b/>
            <sz val="9"/>
            <color indexed="81"/>
            <rFont val="Tahoma"/>
            <family val="2"/>
          </rPr>
          <t>If service is not eligible to claim because of an error or non-compliance, enter yes.</t>
        </r>
        <r>
          <rPr>
            <sz val="9"/>
            <color indexed="81"/>
            <rFont val="Tahoma"/>
            <family val="2"/>
          </rPr>
          <t xml:space="preserve">
</t>
        </r>
      </text>
    </comment>
    <comment ref="G1" authorId="0" shapeId="0" xr:uid="{B6DAE1A3-6AA6-4DFC-A4F7-4B719E13A8CB}">
      <text>
        <r>
          <rPr>
            <b/>
            <sz val="9"/>
            <color indexed="81"/>
            <rFont val="Tahoma"/>
            <family val="2"/>
          </rPr>
          <t>If service is not eligible to claim because of an error or non-compliance, enter yes.</t>
        </r>
        <r>
          <rPr>
            <sz val="9"/>
            <color indexed="81"/>
            <rFont val="Tahoma"/>
            <family val="2"/>
          </rPr>
          <t xml:space="preserve">
</t>
        </r>
      </text>
    </comment>
  </commentList>
</comments>
</file>

<file path=xl/sharedStrings.xml><?xml version="1.0" encoding="utf-8"?>
<sst xmlns="http://schemas.openxmlformats.org/spreadsheetml/2006/main" count="2701" uniqueCount="316">
  <si>
    <t>MEDICAL RECORD REVIEW SUMMARY</t>
  </si>
  <si>
    <t>Reviewer:</t>
  </si>
  <si>
    <t>Other</t>
  </si>
  <si>
    <t>Review Date:</t>
  </si>
  <si>
    <t>to</t>
  </si>
  <si>
    <t>Assessment</t>
  </si>
  <si>
    <t>Client Plan</t>
  </si>
  <si>
    <t>Progress Notes</t>
  </si>
  <si>
    <t>Billing</t>
  </si>
  <si>
    <t>asmt
y+n</t>
  </si>
  <si>
    <t>client plan</t>
  </si>
  <si>
    <t>client
y+n</t>
  </si>
  <si>
    <t>progress notes</t>
  </si>
  <si>
    <t>prog
y+n</t>
  </si>
  <si>
    <t>Mean per Category:</t>
  </si>
  <si>
    <t>Yes</t>
  </si>
  <si>
    <t>Program Name</t>
  </si>
  <si>
    <t>Review Date</t>
  </si>
  <si>
    <t>Client Insurance</t>
  </si>
  <si>
    <t>ASSESSMENT</t>
  </si>
  <si>
    <t>No</t>
  </si>
  <si>
    <t>N/A</t>
  </si>
  <si>
    <t>Total</t>
  </si>
  <si>
    <t>actual</t>
  </si>
  <si>
    <t>S/B</t>
  </si>
  <si>
    <r>
      <t>Total</t>
    </r>
    <r>
      <rPr>
        <sz val="12"/>
        <rFont val="Arial"/>
        <family val="2"/>
      </rPr>
      <t xml:space="preserve">     </t>
    </r>
  </si>
  <si>
    <t>assessment</t>
  </si>
  <si>
    <t>Total Number of Records Reviewed</t>
  </si>
  <si>
    <t>Methodology:  Percentage represents number of yes response(s) divided by the total number of yes and no response(s).</t>
  </si>
  <si>
    <t>Medical Record Review Categories</t>
  </si>
  <si>
    <t xml:space="preserve">Compliance Percentage By Level of Care </t>
  </si>
  <si>
    <t>Case Management</t>
  </si>
  <si>
    <t>Compliance Percentage By Category</t>
  </si>
  <si>
    <t>In Compliance</t>
  </si>
  <si>
    <t>Out of Compliance</t>
  </si>
  <si>
    <t>Billing Accuracy</t>
  </si>
  <si>
    <t>YES</t>
  </si>
  <si>
    <t>NO</t>
  </si>
  <si>
    <t>NA</t>
  </si>
  <si>
    <t>TOTALS</t>
  </si>
  <si>
    <t>Total Charts Reviewed</t>
  </si>
  <si>
    <t>% NO</t>
  </si>
  <si>
    <t>% In Compliance</t>
  </si>
  <si>
    <t>Y+N</t>
  </si>
  <si>
    <t>Medical Record Review</t>
  </si>
  <si>
    <t>Program Name:</t>
  </si>
  <si>
    <t>State Provider No.</t>
  </si>
  <si>
    <t>Unit(s):</t>
  </si>
  <si>
    <t>Unit #</t>
  </si>
  <si>
    <t>Billing Review Period</t>
  </si>
  <si>
    <t>Client Case #</t>
  </si>
  <si>
    <t>Billing Review Period:</t>
  </si>
  <si>
    <t>Race/Ethnicity</t>
  </si>
  <si>
    <t>Percent Results:</t>
  </si>
  <si>
    <t>UM/UR</t>
  </si>
  <si>
    <t>Utilization Management / Utilization Review</t>
  </si>
  <si>
    <t>Mental Health Services</t>
  </si>
  <si>
    <t>Results Percentage (Item)</t>
  </si>
  <si>
    <t xml:space="preserve">    Results Percentage (Overall)</t>
  </si>
  <si>
    <t>Medi-Medi</t>
  </si>
  <si>
    <t>None</t>
  </si>
  <si>
    <t>Primary Language</t>
  </si>
  <si>
    <t>Client No.</t>
  </si>
  <si>
    <t>Contract Number:</t>
  </si>
  <si>
    <t xml:space="preserve">Review Date:  </t>
  </si>
  <si>
    <t>Legal Entity:</t>
  </si>
  <si>
    <t xml:space="preserve">Provider Name: </t>
  </si>
  <si>
    <t>PHARMACEUTICAL  REVIEW SUMMARY</t>
  </si>
  <si>
    <t>Overall Results:</t>
  </si>
  <si>
    <t>Client  #</t>
  </si>
  <si>
    <t>Service Code</t>
  </si>
  <si>
    <t>Date of Service</t>
  </si>
  <si>
    <t>Server ID</t>
  </si>
  <si>
    <t>Reason Code</t>
  </si>
  <si>
    <t>Comments</t>
  </si>
  <si>
    <t>Re:   Medical Record Review</t>
  </si>
  <si>
    <t>APPEAL PROCESS</t>
  </si>
  <si>
    <t>Medi-Cal/ QI Billing Summary Report</t>
  </si>
  <si>
    <t>San Diego County Mental Health Services</t>
  </si>
  <si>
    <t>Name</t>
  </si>
  <si>
    <t>Sincerely,</t>
  </si>
  <si>
    <t xml:space="preserve">No </t>
  </si>
  <si>
    <t>Date</t>
  </si>
  <si>
    <t>Dear XXX:</t>
  </si>
  <si>
    <t>Review Period</t>
  </si>
  <si>
    <t>Service Code is correct for service documented.</t>
  </si>
  <si>
    <r>
      <t>Progress Notes Comments</t>
    </r>
    <r>
      <rPr>
        <sz val="12"/>
        <rFont val="Arial"/>
        <family val="2"/>
      </rPr>
      <t xml:space="preserve">:
</t>
    </r>
  </si>
  <si>
    <r>
      <rPr>
        <b/>
        <sz val="12"/>
        <rFont val="Arial"/>
        <family val="2"/>
      </rPr>
      <t>Billing Comments</t>
    </r>
    <r>
      <rPr>
        <sz val="12"/>
        <rFont val="Arial"/>
        <family val="2"/>
      </rPr>
      <t xml:space="preserve">:
</t>
    </r>
  </si>
  <si>
    <t>Record #</t>
  </si>
  <si>
    <t>State Provider Number</t>
  </si>
  <si>
    <t>COR:</t>
  </si>
  <si>
    <t>Question #</t>
  </si>
  <si>
    <t>Line #</t>
  </si>
  <si>
    <t>billing
y+n</t>
  </si>
  <si>
    <t>UM UR
y+n</t>
  </si>
  <si>
    <t>PWB</t>
  </si>
  <si>
    <t>COR</t>
  </si>
  <si>
    <r>
      <t>PWB Comments</t>
    </r>
    <r>
      <rPr>
        <sz val="12"/>
        <rFont val="Arial"/>
        <family val="2"/>
      </rPr>
      <t>:</t>
    </r>
  </si>
  <si>
    <t>PWB
y-n</t>
  </si>
  <si>
    <t>MRR APPEAL INSTRUCTIONS</t>
  </si>
  <si>
    <t>Comments:</t>
  </si>
  <si>
    <t>Plan of Correction Required?</t>
  </si>
  <si>
    <t>Contract No.</t>
  </si>
  <si>
    <t>SubUnit(s):</t>
  </si>
  <si>
    <t>Overall Result</t>
  </si>
  <si>
    <t>Disallowance Rate</t>
  </si>
  <si>
    <t>Methodology:  Percentage represents number of yes response(s) divided by the total number of yes and no response(s).  
Categories are rounded up except for the Billing Category.</t>
  </si>
  <si>
    <t>Pathways to Wellbeing</t>
  </si>
  <si>
    <t xml:space="preserve">Provider Name </t>
  </si>
  <si>
    <t>Legal Entity Name</t>
  </si>
  <si>
    <t>State Provider #</t>
  </si>
  <si>
    <t>QM Reviewer(s)</t>
  </si>
  <si>
    <t>SubUnit(s) #</t>
  </si>
  <si>
    <t>Contract #</t>
  </si>
  <si>
    <t>Total Disallowed Services</t>
  </si>
  <si>
    <t>divided by</t>
  </si>
  <si>
    <t>Total Reviewed Services</t>
  </si>
  <si>
    <t>Chart #:</t>
  </si>
  <si>
    <t>Claimed Service (998)</t>
  </si>
  <si>
    <t>Initial Action Date</t>
  </si>
  <si>
    <t>State Provider Number:</t>
  </si>
  <si>
    <t>Are there policies and procedures in place for dispensing, administering, and storing medications for each of the following and do practices match policies and procedures:</t>
  </si>
  <si>
    <t>Are all medications obtained by prescription labeled in compliance with federal and state laws?</t>
  </si>
  <si>
    <t>Are medications intended for external-use-only stored separately?</t>
  </si>
  <si>
    <t>Are all medications stored at proper temperatures:
     • Room temperature medications at 59º F – 86º F?
     • Refrigerated medications at 36º F – 46º F?</t>
  </si>
  <si>
    <t>Are medications stored in a locked area with access limited to those medical personnel authorized to prescribe, dispense or administer medication?</t>
  </si>
  <si>
    <t xml:space="preserve"> Are medications disposed of after the expiration date?</t>
  </si>
  <si>
    <t>Is a medication log maintained to ensure the provider disposes of expired, contaminated, deteriorated and abandoned medications in a manner consistent with state and federal laws?</t>
  </si>
  <si>
    <t>Is there a dispensing log used to record the date, name of the beneficiary, name of drug, amount of drug, Lot number, route of administration, and identifying information regarding the bottle, vial, etc. from which the medication was obtained for all medications which are dispensed from house supply?</t>
  </si>
  <si>
    <t>Documentation for all services provided in the review period evidences service was provided within the scope of practice of the server.</t>
  </si>
  <si>
    <t>PWR</t>
  </si>
  <si>
    <t># Clients at Program</t>
  </si>
  <si>
    <t>Payor Source</t>
  </si>
  <si>
    <t>$ Amount</t>
  </si>
  <si>
    <t>Program Manager</t>
  </si>
  <si>
    <t>CERTIFICATION</t>
  </si>
  <si>
    <t>PROGRAM MANAGER SIGNATURE</t>
  </si>
  <si>
    <t>Program Type:</t>
  </si>
  <si>
    <t>Outpatient/FSP/ACT</t>
  </si>
  <si>
    <t>1.  Are Medications Stored/Dispensed at Location?</t>
  </si>
  <si>
    <t>QIP Required?</t>
  </si>
  <si>
    <t xml:space="preserve">
The services listed below have a required action (edit, void, replace, delete).  Program is responsible for taking the appropriate action to edit/void/replace/delete service(s). Billing corrections shall be completed within 14 calendar days of receipt of final MRR and a copy of the Billing Summary Form verifying actions taken shall be submitted to the QM Reviewer.  The QIP is not considered approved until all items below have been adjudicated to their final action.  Program shall submit proof of final adjudication to the QM Reviewer.  By submitting this form, you are attesting that all corrective actions have been taken and that all billing corrections will be tracked and evidence returned to QM when final corrective action is taken (998s).  Only disallowed/recouped services are subject to an APPEAL.  Compliance items not subject to disallowance shall be discussed first with the QM Reviewer and then with their QM Supervisor.</t>
  </si>
  <si>
    <t>Phone</t>
  </si>
  <si>
    <t>PLEASE DETAIL THE AREAS IDENTIFIED IN THIS FISCAL YEAR’S MRR REQUIRING A QIP</t>
  </si>
  <si>
    <t>PLEASE DESCRIBE THE IMPROVEMENT ACTIONS TAKEN TO ADDRESS EACH AREA LISTED ABOVE</t>
  </si>
  <si>
    <t>PLEASE DESCRIBE ONGOING MONITORING ACTIVITIES TO ASSURE IMPROVEMENTS ARE IN PLACE</t>
  </si>
  <si>
    <t>PLEASE LIST THE ATTACHMENTS BEING PROVIDED AS EVIDENCE OF QIP IMPLMENTATION</t>
  </si>
  <si>
    <r>
      <t>Total</t>
    </r>
    <r>
      <rPr>
        <sz val="11"/>
        <rFont val="Arial"/>
        <family val="2"/>
      </rPr>
      <t xml:space="preserve">     </t>
    </r>
  </si>
  <si>
    <r>
      <t xml:space="preserve">Pharmaceutical Practices Comments: </t>
    </r>
    <r>
      <rPr>
        <sz val="11"/>
        <rFont val="Arial"/>
        <family val="2"/>
      </rPr>
      <t xml:space="preserve">
                                        </t>
    </r>
  </si>
  <si>
    <t>Total Time Hours</t>
  </si>
  <si>
    <t>Total Time Minutes</t>
  </si>
  <si>
    <t>Medi Cal</t>
  </si>
  <si>
    <t>Medicare</t>
  </si>
  <si>
    <t>Void &amp; Replicate Service (not claimed)</t>
  </si>
  <si>
    <t xml:space="preserve">Once Paid, Void or Replace is submitted to MHBU </t>
  </si>
  <si>
    <t>Re-entry- Void &amp; Replicate Service (service voided with MHBU)</t>
  </si>
  <si>
    <t>No re-entry for paid service voided with MHBU.  Info note only.</t>
  </si>
  <si>
    <t>No re-entry for service replaced with MHBU. Info note only.</t>
  </si>
  <si>
    <t>Paid service. No void or replace with MHBU. Info note only</t>
  </si>
  <si>
    <r>
      <rPr>
        <b/>
        <sz val="11"/>
        <rFont val="Arial"/>
        <family val="2"/>
      </rPr>
      <t>Corrective Action Type</t>
    </r>
    <r>
      <rPr>
        <sz val="11"/>
        <rFont val="Arial"/>
        <family val="2"/>
      </rPr>
      <t xml:space="preserve"> </t>
    </r>
    <r>
      <rPr>
        <i/>
        <u/>
        <sz val="11"/>
        <rFont val="Arial"/>
        <family val="2"/>
      </rPr>
      <t>(For Program Use)</t>
    </r>
    <r>
      <rPr>
        <sz val="11"/>
        <rFont val="Arial"/>
        <family val="2"/>
      </rPr>
      <t xml:space="preserve">
Place an "X" in the column below to indicate the corrective action for each service(s) and the date action was completed. </t>
    </r>
    <r>
      <rPr>
        <u/>
        <sz val="11"/>
        <rFont val="Arial"/>
        <family val="2"/>
      </rPr>
      <t>Final Action Date</t>
    </r>
    <r>
      <rPr>
        <sz val="11"/>
        <rFont val="Arial"/>
        <family val="2"/>
      </rPr>
      <t>: The date in which the final corrective action step has been completed.  Program is required to submit a "</t>
    </r>
    <r>
      <rPr>
        <u/>
        <sz val="11"/>
        <rFont val="Arial"/>
        <family val="2"/>
      </rPr>
      <t>final</t>
    </r>
    <r>
      <rPr>
        <sz val="11"/>
        <rFont val="Arial"/>
        <family val="2"/>
      </rPr>
      <t>" Billing Summary Form to the QM Specialist when all services have had final adjudication.</t>
    </r>
  </si>
  <si>
    <t xml:space="preserve">Final Action Date </t>
  </si>
  <si>
    <t>Overall Chart</t>
  </si>
  <si>
    <t>yes</t>
  </si>
  <si>
    <t>no</t>
  </si>
  <si>
    <t>yes+no</t>
  </si>
  <si>
    <t>overall</t>
  </si>
  <si>
    <t>Provider</t>
  </si>
  <si>
    <t>Chart</t>
  </si>
  <si>
    <t>Ethnicity</t>
  </si>
  <si>
    <t>Insurance</t>
  </si>
  <si>
    <t>Score</t>
  </si>
  <si>
    <r>
      <t xml:space="preserve">$ Amount
</t>
    </r>
    <r>
      <rPr>
        <sz val="9"/>
        <rFont val="Arial"/>
        <family val="2"/>
      </rPr>
      <t>Please do not enter NA, if there is no $ amount, leave blank or enter 0</t>
    </r>
  </si>
  <si>
    <r>
      <t xml:space="preserve">Total Time Hours
</t>
    </r>
    <r>
      <rPr>
        <sz val="9"/>
        <rFont val="Arial"/>
        <family val="2"/>
      </rPr>
      <t xml:space="preserve">Please only enter numbers, no </t>
    </r>
    <r>
      <rPr>
        <b/>
        <sz val="9"/>
        <rFont val="Arial"/>
        <family val="2"/>
      </rPr>
      <t xml:space="preserve">-, :, </t>
    </r>
    <r>
      <rPr>
        <sz val="9"/>
        <rFont val="Arial"/>
        <family val="2"/>
      </rPr>
      <t>or anything else.</t>
    </r>
  </si>
  <si>
    <r>
      <t xml:space="preserve">Total Time Minutes
</t>
    </r>
    <r>
      <rPr>
        <sz val="9"/>
        <rFont val="Arial"/>
        <family val="2"/>
      </rPr>
      <t>Please only enter numbers, no</t>
    </r>
    <r>
      <rPr>
        <b/>
        <sz val="9"/>
        <rFont val="Arial"/>
        <family val="2"/>
      </rPr>
      <t xml:space="preserve"> -, :,</t>
    </r>
    <r>
      <rPr>
        <sz val="9"/>
        <rFont val="Arial"/>
        <family val="2"/>
      </rPr>
      <t xml:space="preserve"> or anything else.</t>
    </r>
  </si>
  <si>
    <t>Y</t>
  </si>
  <si>
    <t>N</t>
  </si>
  <si>
    <t>Y&amp;N</t>
  </si>
  <si>
    <t xml:space="preserve">Compliance Rate </t>
  </si>
  <si>
    <t>No. Charts in Compliance</t>
  </si>
  <si>
    <t>disallowance rate</t>
  </si>
  <si>
    <t>Disallowance amount</t>
  </si>
  <si>
    <t>Reason Code
Disallowances</t>
  </si>
  <si>
    <t>Reason Code
Corrections</t>
  </si>
  <si>
    <t>Chart Compliance Rate</t>
  </si>
  <si>
    <t># Services Reviewed</t>
  </si>
  <si>
    <t>Service Disallowance Rate</t>
  </si>
  <si>
    <t>Disallowance Cost in Dollars</t>
  </si>
  <si>
    <r>
      <rPr>
        <b/>
        <sz val="12"/>
        <rFont val="Arial"/>
        <family val="2"/>
      </rPr>
      <t>Overall Result</t>
    </r>
    <r>
      <rPr>
        <sz val="12"/>
        <rFont val="Arial"/>
        <family val="2"/>
      </rPr>
      <t xml:space="preserve">:  Percentage represents number of yes response(s) divided by the total number of yes and no response(s).  N/A responses are not included.
</t>
    </r>
    <r>
      <rPr>
        <b/>
        <sz val="12"/>
        <rFont val="Arial"/>
        <family val="2"/>
      </rPr>
      <t>Service Disallowance rate</t>
    </r>
    <r>
      <rPr>
        <sz val="12"/>
        <rFont val="Arial"/>
        <family val="2"/>
      </rPr>
      <t xml:space="preserve"> is the number of disallowed services divided by the total number of services reviewed.  The disallowance rate does not include non-billable services or services that can be edited/corrected/claimed.  Recouped services are based on the DHCS Reasons for Recoupment and can be viewed on the DHCS website.
</t>
    </r>
    <r>
      <rPr>
        <b/>
        <sz val="12"/>
        <rFont val="Arial"/>
        <family val="2"/>
      </rPr>
      <t>Disallowance Cost in Dollars:</t>
    </r>
    <r>
      <rPr>
        <sz val="12"/>
        <rFont val="Arial"/>
        <family val="2"/>
      </rPr>
      <t xml:space="preserve"> The dollar amount for all claimed services that were disallowed during the review period. 
</t>
    </r>
    <r>
      <rPr>
        <b/>
        <sz val="12"/>
        <rFont val="Arial"/>
        <family val="2"/>
      </rPr>
      <t>Disallowance Cost Percentage of Total Claimed Services:</t>
    </r>
    <r>
      <rPr>
        <sz val="12"/>
        <rFont val="Arial"/>
        <family val="2"/>
      </rPr>
      <t xml:space="preserve"> The percentage of dollars disallowed divided by the total dollars claimed for services during the review period.
</t>
    </r>
    <r>
      <rPr>
        <b/>
        <sz val="12"/>
        <rFont val="Arial"/>
        <family val="2"/>
      </rPr>
      <t xml:space="preserve"># Charts in Compliance: </t>
    </r>
    <r>
      <rPr>
        <sz val="12"/>
        <rFont val="Arial"/>
        <family val="2"/>
      </rPr>
      <t xml:space="preserve"> Counts all charts with an compliance rate of 90% or higher</t>
    </r>
  </si>
  <si>
    <t>Other (explain)</t>
  </si>
  <si>
    <t>If client has an open CWS case, the PWB identifier for Subclass or Class is indicated in Client Categories Maintenance.</t>
  </si>
  <si>
    <t xml:space="preserve">If client has an open CWS or Probation case, and is a dependent or ward, there is evidence that CANS results were shared with the outside agency. </t>
  </si>
  <si>
    <t>Quality Management Unit</t>
  </si>
  <si>
    <t>Total $ Claimed for Services</t>
  </si>
  <si>
    <t>Disallowance Cost Percentage for Total Claimed Services</t>
  </si>
  <si>
    <t>Total Services Claimed</t>
  </si>
  <si>
    <t>Disallowance $ of Total Services Claimed</t>
  </si>
  <si>
    <t>=IF(v44=0,"0%",v44)</t>
  </si>
  <si>
    <t># Disallowed Services</t>
  </si>
  <si>
    <t># Records Reviewed:</t>
  </si>
  <si>
    <r>
      <rPr>
        <b/>
        <sz val="11"/>
        <rFont val="Arial"/>
        <family val="2"/>
      </rPr>
      <t>Quality Improvement Plan (QIP) Requirements:</t>
    </r>
    <r>
      <rPr>
        <sz val="11"/>
        <rFont val="Arial"/>
        <family val="2"/>
      </rPr>
      <t xml:space="preserve">   Refer to the comments section at the bottom of each category for QM Reviewer feedback.
1.  A QIP is required if the Overall Result is below 90% or if disallowance rate exceeds 5%. The QIP shall include the Billing Summary Form. A QIP may also be requested at the discretion of the QM Specialist for any significant deficiencies/trends identified in the review.  
2.  If the Overall Result is below 80%, the QM Specialist conducting your review will follow up three months after QIP approval to collect evidence demonstrating that the QIP has assisted in improved compliance.
3.  Any services listed on the Billing Summary Form shall be corrected on the Billing Summary Form and submitted to QM within 14 calendar days of receipt of MRR. A copy of the Void/Replace Request form sent to Mental Health Billing Unit shall be submitted to QM along with the Billing Summary, if applicable.
4.  Quality Improvement Plans are due to the QM Unit within 14 calendar days of receipt of the final MRR report. </t>
    </r>
  </si>
  <si>
    <t>Quality Management Specialist</t>
  </si>
  <si>
    <t>BHS  Quality Management has developed the following 2-level process for a provider appeal of a disallowed service(s) decision.  Please note that only disallowed services may be appealed.  Items out of compliance, but not disallowed should be discussed with the QM Specialist who conducted the review and elevated to the QM Supervisor if necessary.</t>
  </si>
  <si>
    <t>Document each item identified in the Continuous Quality Improvement Recommendations section of your program’s final MRR report in the first narrative box. Document each QIP monitoring activity or mechanism implemented to improve compliance in the second narrative box. Describe ongoing utilization of these activities or systems in the third narrative box. In the last narrative box, list any attachments you have included as evidence to demonstrate your program’s continuous application of your QIP.</t>
  </si>
  <si>
    <t>Selection for all Billing Indicators are correct (i.e. Person Contacted, Place of Service,  Contact Type, Appointment Type, Billing Type, Service Intensity Type).</t>
  </si>
  <si>
    <t>Continuous Quality Improvement Recommendations:
1.
2.
3.
4.
5.</t>
  </si>
  <si>
    <t>Commendable Efforts:
1.
2.
3.
4.
5.</t>
  </si>
  <si>
    <t>Sub Unit #</t>
  </si>
  <si>
    <t>Address</t>
  </si>
  <si>
    <t>UR/QM Specialist</t>
  </si>
  <si>
    <t>CC: COR</t>
  </si>
  <si>
    <t xml:space="preserve">BILLING </t>
  </si>
  <si>
    <t>QIP PROGRESS REPORT</t>
  </si>
  <si>
    <t xml:space="preserve">Cc: QM Supervisor </t>
  </si>
  <si>
    <t>Should you have any questions or require technical assistance, please contact me at (619) XXX-XXXX. Thank you for your cooperation and assistance.</t>
  </si>
  <si>
    <t>County of San Diego – BHS QI Unit
{QM Specialist Name}
{QM Specialist Email}</t>
  </si>
  <si>
    <t>CC: QM Supervisor</t>
  </si>
  <si>
    <t>Overall QIP Required?</t>
  </si>
  <si>
    <t>Billing QIP Required?</t>
  </si>
  <si>
    <t>PROGRESS NOTES (PN) AND FORMS</t>
  </si>
  <si>
    <t>P$rog$ram
 Name</t>
  </si>
  <si>
    <t>$review Date</t>
  </si>
  <si>
    <t>$reviewe$r</t>
  </si>
  <si>
    <t>Cha$rt No.</t>
  </si>
  <si>
    <t>I hereby certify that this program has fully implemented all corrections indicated in the QIP resulting from the FY 2020-2021 MRR Process.</t>
  </si>
  <si>
    <t>ASSESSMENTS</t>
  </si>
  <si>
    <t>Assessments</t>
  </si>
  <si>
    <t>x</t>
  </si>
  <si>
    <t>date</t>
  </si>
  <si>
    <t>name</t>
  </si>
  <si>
    <t>address</t>
  </si>
  <si>
    <t>Dear ,</t>
  </si>
  <si>
    <r>
      <t>Assessment Comments</t>
    </r>
    <r>
      <rPr>
        <sz val="12"/>
        <rFont val="Arial"/>
        <family val="2"/>
      </rPr>
      <t>:</t>
    </r>
    <r>
      <rPr>
        <b/>
        <sz val="12"/>
        <rFont val="Arial"/>
        <family val="2"/>
      </rPr>
      <t xml:space="preserve">
</t>
    </r>
  </si>
  <si>
    <r>
      <rPr>
        <b/>
        <sz val="12"/>
        <rFont val="Arial"/>
        <family val="2"/>
      </rPr>
      <t>Client Plan Comments</t>
    </r>
    <r>
      <rPr>
        <sz val="12"/>
        <rFont val="Arial"/>
        <family val="2"/>
      </rPr>
      <t xml:space="preserve">:
</t>
    </r>
  </si>
  <si>
    <t>AUTHORIZATIONS AND UTILIZATION MANAGEMENT</t>
  </si>
  <si>
    <t xml:space="preserve">Authorizations and UM/UR Comments: 
</t>
  </si>
  <si>
    <t>PATHWAYS TO WELLBEING (PWB)</t>
  </si>
  <si>
    <t>survey question</t>
  </si>
  <si>
    <t>Survey Question</t>
  </si>
  <si>
    <t>Prior year MRR Results and Quality Improvement Plan Comments:
1.
2.
3.
4.
5.
6.</t>
  </si>
  <si>
    <t>https://sdoh-tres.uhc.com/public/DecisionTree/ProgressNotes.html</t>
  </si>
  <si>
    <t>https://www.optumsandiego.com/content/SanDiego/sandiego/en/county-staff---providers/orgpublicdocs.html</t>
  </si>
  <si>
    <r>
      <t>The services listed below have a required action (edit, void, replace, delete).  Program is responsible for taking the appropriate action to edit/void/replace/delete service(s). Billing corrections shall be completed within 14 calendar days of receipt of final MRR and a copy of the Billing Summary Form verifying actions taken shall be submitted to the QM Reviewer.  The QIP is not considered approved until all items below have been adjudicated to their final action.  Program shall submit proof of final adjudication to the QM Reviewer.  By submitting this form, you are attesting that all corrective actions have been taken and that all billing corrections will be tracked and evidence returned to QM when final corrective action is taken (998s).  Only disallowed/recouped services are subject to an APPEAL.  Compliance items not subject to disallowance shall be discussed first with the QM Reviewer and then with their QM Supervisor.</t>
    </r>
    <r>
      <rPr>
        <b/>
        <sz val="11"/>
        <rFont val="Arial"/>
        <family val="2"/>
      </rPr>
      <t xml:space="preserve"> </t>
    </r>
    <r>
      <rPr>
        <sz val="11"/>
        <color rgb="FFFF0000"/>
        <rFont val="Arial"/>
        <family val="2"/>
      </rPr>
      <t xml:space="preserve">
</t>
    </r>
  </si>
  <si>
    <t>I appreciate the time you spent in preparation for my recent review.  Enclosed is the medical record review report for your program. 
Your program’s scores can be found on the Medical Record Review Summary page. 
A Quality Improvement Plan (QIP) is required for the following criteria:  (1) overall score is less than 90%; or (2) the disallowance rate is higher than 5%.
If no Quality Improvement Plan is required, then no response is necessary.  If a Quality Improvement Plan is required, this will be indicated on the Medical Record Review Summary page. Please submit your Quality Improvement Plan addressing each category within ten (10) business days from the date of this letter.  Send your response to:</t>
  </si>
  <si>
    <r>
      <t>1.</t>
    </r>
    <r>
      <rPr>
        <sz val="7"/>
        <rFont val="Arial"/>
        <family val="2"/>
      </rPr>
      <t xml:space="preserve">       </t>
    </r>
    <r>
      <rPr>
        <sz val="11"/>
        <rFont val="Arial"/>
        <family val="2"/>
      </rPr>
      <t xml:space="preserve"> QM Specialist will email the provider a formal written report outlining the results of their medical record review within </t>
    </r>
    <r>
      <rPr>
        <u/>
        <sz val="11"/>
        <rFont val="Arial"/>
        <family val="2"/>
      </rPr>
      <t>30 days of review completion</t>
    </r>
    <r>
      <rPr>
        <sz val="11"/>
        <rFont val="Arial"/>
        <family val="2"/>
      </rPr>
      <t>.</t>
    </r>
  </si>
  <si>
    <r>
      <t>2.</t>
    </r>
    <r>
      <rPr>
        <sz val="7"/>
        <rFont val="Arial"/>
        <family val="2"/>
      </rPr>
      <t xml:space="preserve">       </t>
    </r>
    <r>
      <rPr>
        <sz val="11"/>
        <rFont val="Arial"/>
        <family val="2"/>
      </rPr>
      <t xml:space="preserve">Provider has </t>
    </r>
    <r>
      <rPr>
        <b/>
        <u/>
        <sz val="11"/>
        <rFont val="Arial"/>
        <family val="2"/>
      </rPr>
      <t>10 business days</t>
    </r>
    <r>
      <rPr>
        <u/>
        <sz val="11"/>
        <rFont val="Arial"/>
        <family val="2"/>
      </rPr>
      <t xml:space="preserve"> from the</t>
    </r>
    <r>
      <rPr>
        <b/>
        <u/>
        <sz val="11"/>
        <rFont val="Arial"/>
        <family val="2"/>
      </rPr>
      <t xml:space="preserve"> </t>
    </r>
    <r>
      <rPr>
        <u/>
        <sz val="11"/>
        <rFont val="Arial"/>
        <family val="2"/>
      </rPr>
      <t>date of the cover letter</t>
    </r>
    <r>
      <rPr>
        <sz val="11"/>
        <rFont val="Arial"/>
        <family val="2"/>
      </rPr>
      <t xml:space="preserve"> attached to the written report to request a first level appeal.</t>
    </r>
  </si>
  <si>
    <r>
      <t>4.</t>
    </r>
    <r>
      <rPr>
        <sz val="7"/>
        <rFont val="Arial"/>
        <family val="2"/>
      </rPr>
      <t xml:space="preserve">       </t>
    </r>
    <r>
      <rPr>
        <sz val="11"/>
        <rFont val="Arial"/>
        <family val="2"/>
      </rPr>
      <t xml:space="preserve">First level appeal decision will be made within </t>
    </r>
    <r>
      <rPr>
        <u/>
        <sz val="11"/>
        <rFont val="Arial"/>
        <family val="2"/>
      </rPr>
      <t>7 business days from receipt of appeal letter</t>
    </r>
    <r>
      <rPr>
        <sz val="11"/>
        <rFont val="Arial"/>
        <family val="2"/>
      </rPr>
      <t>.  Provider will be informed of this decision in writing.</t>
    </r>
  </si>
  <si>
    <r>
      <t>6.</t>
    </r>
    <r>
      <rPr>
        <sz val="7"/>
        <rFont val="Arial"/>
        <family val="2"/>
      </rPr>
      <t xml:space="preserve">       </t>
    </r>
    <r>
      <rPr>
        <sz val="11"/>
        <rFont val="Arial"/>
        <family val="2"/>
      </rPr>
      <t xml:space="preserve">Second level appeal decision will be made </t>
    </r>
    <r>
      <rPr>
        <u/>
        <sz val="11"/>
        <rFont val="Arial"/>
        <family val="2"/>
      </rPr>
      <t>within 7 business days from receipt of appeal letter.</t>
    </r>
    <r>
      <rPr>
        <sz val="11"/>
        <rFont val="Arial"/>
        <family val="2"/>
      </rPr>
      <t xml:space="preserve"> Provider will be informed of this decision in writing.</t>
    </r>
  </si>
  <si>
    <t>Non-Billable Supportive Services</t>
  </si>
  <si>
    <r>
      <t xml:space="preserve">During covered review period the current Demographic form has been completed and final approved within required timelines. 
</t>
    </r>
    <r>
      <rPr>
        <i/>
        <sz val="10"/>
        <rFont val="Arial"/>
        <family val="2"/>
      </rPr>
      <t>(F/A within 30 calendar days of program assignment or at a minimum of annually from previous Demographic Form final approval date).</t>
    </r>
    <r>
      <rPr>
        <sz val="12"/>
        <rFont val="Arial"/>
        <family val="2"/>
      </rPr>
      <t xml:space="preserve"> </t>
    </r>
  </si>
  <si>
    <r>
      <t xml:space="preserve">In the BHA covering the review period, the documentation evidences and supports how client meets or continues to meet medical necessity and access criteria for SMHS.  </t>
    </r>
    <r>
      <rPr>
        <b/>
        <i/>
        <sz val="12"/>
        <rFont val="Arial"/>
        <family val="2"/>
      </rPr>
      <t>(Domain 1)</t>
    </r>
  </si>
  <si>
    <r>
      <t xml:space="preserve">In the BHA covering the review period, documentation evidences a cultural formulation which includes an understanding of how or if culture impacts client's mental health. </t>
    </r>
    <r>
      <rPr>
        <b/>
        <i/>
        <sz val="12"/>
        <rFont val="Arial"/>
        <family val="2"/>
      </rPr>
      <t xml:space="preserve">(Domain 5) </t>
    </r>
  </si>
  <si>
    <r>
      <t xml:space="preserve">In the BHA covering the review period, the Mental Status Exam has been completed in full.  </t>
    </r>
    <r>
      <rPr>
        <b/>
        <i/>
        <sz val="12"/>
        <rFont val="Arial"/>
        <family val="2"/>
      </rPr>
      <t>(Domain 1 )</t>
    </r>
  </si>
  <si>
    <r>
      <t xml:space="preserve">In the BHA covering the review period, documentation evidences assessment for </t>
    </r>
    <r>
      <rPr>
        <sz val="12"/>
        <color theme="1"/>
        <rFont val="Arial"/>
        <family val="2"/>
      </rPr>
      <t>or documentation of history of trauma or exposure to trauma.</t>
    </r>
    <r>
      <rPr>
        <sz val="12"/>
        <color rgb="FFFF0000"/>
        <rFont val="Arial"/>
        <family val="2"/>
      </rPr>
      <t xml:space="preserve"> </t>
    </r>
    <r>
      <rPr>
        <sz val="12"/>
        <rFont val="Arial"/>
        <family val="2"/>
      </rPr>
      <t xml:space="preserve"> </t>
    </r>
    <r>
      <rPr>
        <b/>
        <i/>
        <sz val="12"/>
        <rFont val="Arial"/>
        <family val="2"/>
      </rPr>
      <t>(Domain 2)</t>
    </r>
  </si>
  <si>
    <r>
      <t xml:space="preserve">The PRA safety plan addresses risk factors identified throughout the BHA and within the PRA.  </t>
    </r>
    <r>
      <rPr>
        <b/>
        <i/>
        <sz val="12"/>
        <rFont val="Arial"/>
        <family val="2"/>
      </rPr>
      <t>(Domain 6)</t>
    </r>
  </si>
  <si>
    <t>The Client Plan covering the review period includes objectives that are specific, observable and measurable, and are related to the client's behavioral health needs.</t>
  </si>
  <si>
    <t xml:space="preserve">The Client Plan Interventions focus on the client's individual symptoms, behaviors and/or behavioral health needs. </t>
  </si>
  <si>
    <t>For the Client Plan/Problem List covering the review period, if risk factors of harm to self or others have been identified, there is evidence that the issues are addressed as an area of focus or reason for omission is documented.</t>
  </si>
  <si>
    <t>The Problem List includes problems or illnesses identified by the beneficiary and/or their significant support person, as well as problems or diagnoses identified by a provider acting within their scope of practice.</t>
  </si>
  <si>
    <t>The name and title of the provider that identified, added or removed a problem and the date the problem was identified, added or removed is included for all identified problems on the  Problem List</t>
  </si>
  <si>
    <t xml:space="preserve">The Problem List evidences that it has been updated on an ongoing basis to reflect the current presentation of the beneficiary and/or any relevant changes to the beneficiary's condition. </t>
  </si>
  <si>
    <t>Progress Notes document planned action steps and may include any update to the problem list as appropriate.</t>
  </si>
  <si>
    <t>Progress notes document how the service addresses the client's behavioral health needs.</t>
  </si>
  <si>
    <t xml:space="preserve"> Progress notes document how services addressing physical health or substance use needs are integrated into the client's mental health treatment (education, resources, referrals, managing symptoms). </t>
  </si>
  <si>
    <t>Documentation evidences next steps including, but not limited to, planned action steps by the provider or by the beneficiary, collaboration with the beneficiary, collaboration with other provider(s), coordination of care (communication, Tx updates, and/or referrals) between the program and client's other service providers and/or significant support person(s).</t>
  </si>
  <si>
    <t xml:space="preserve"> For clients prescribed psychotropic medication by the program, there is an "Informed Consent for the Use of Psychotropic Medication" form signed by both client or family/legal guardian and psychiatrist, with all fields completed.. The use of the current form is required. (For CYF programs, evidence of the current JV-220 is maintained in the chart along with Informed Consent). </t>
  </si>
  <si>
    <t>Paper Progress Note includes service code, date of service, service time, date of documentation, time billed, ICD 10 diagnosis, signatures, job title/degree, and printed name.</t>
  </si>
  <si>
    <t>Time billed is substantiated in documentation and claimed accurately without a pattern of rounding. (Time claimed should be reasonably evident in the progress note including face to face, travel and documentation time.)</t>
  </si>
  <si>
    <t xml:space="preserve">Services provided involving more than one server, document evidences the clinically compelling or  medically necessary reason for more than one server and the unique clinical therapeutic intervention of each server. (Applies to group and individual services). </t>
  </si>
  <si>
    <t>Services are billable according to  DHCS medical necessity requirements (e.g., no progress note, no-shows, lock-outs, non-billable activities, no prior or concurrent authorization, fraud, waste and abuse etc.).</t>
  </si>
  <si>
    <t xml:space="preserve">During the review period, UM/UR due date and documentation requirements (UR/UM Auth forms) are completed as required. </t>
  </si>
  <si>
    <r>
      <t xml:space="preserve">In the BHA covering the review period, past and current substance use and its impact on client functioning is documented and diagnosed, if applicable. </t>
    </r>
    <r>
      <rPr>
        <b/>
        <sz val="12"/>
        <rFont val="Arial"/>
        <family val="2"/>
      </rPr>
      <t>(Domain 3)</t>
    </r>
  </si>
  <si>
    <r>
      <t xml:space="preserve">In the BHA covering the review period, documentation indicates relevant current or past physical health conditions and/or co-morbidity with mental health. </t>
    </r>
    <r>
      <rPr>
        <b/>
        <sz val="12"/>
        <rFont val="Arial"/>
        <family val="2"/>
      </rPr>
      <t>(Domain 4)</t>
    </r>
  </si>
  <si>
    <r>
      <t xml:space="preserve">The BHA covering the review period documents a clearly substantiated ICD-10 diagnosis or appropriate mental health Z-code.   </t>
    </r>
    <r>
      <rPr>
        <b/>
        <sz val="12"/>
        <rFont val="Arial"/>
        <family val="2"/>
      </rPr>
      <t>(Domain 7)</t>
    </r>
  </si>
  <si>
    <r>
      <t xml:space="preserve">The BHA covering the review period has a clinical formulation which describes client's behavioral health needs (symptoms, condition, diagnosis and/or risk factors) and service recommendations including proposed plan of care to address the client's behavioral health needs. </t>
    </r>
    <r>
      <rPr>
        <b/>
        <sz val="12"/>
        <rFont val="Arial"/>
        <family val="2"/>
      </rPr>
      <t>(Domain 7)</t>
    </r>
  </si>
  <si>
    <t xml:space="preserve">The client's agreed upon plan covering the review period was completed or updated and final approved within 30 days of assignment or at a minimum of annually (or at UM, whichever comes first - CYF only) from previous plan final approval date. </t>
  </si>
  <si>
    <t xml:space="preserve">The Client Plan covering the review period is documented with specific client strengths that are applied to support client goals and objectives. </t>
  </si>
  <si>
    <t xml:space="preserve">Progress notes document recipient's response to the specialty mental health intervention(s).   </t>
  </si>
  <si>
    <t xml:space="preserve">For CYF programs only. Any CANS outcome with a Need rating of "2 or 3" has supporting indicators referencing the BHA. </t>
  </si>
  <si>
    <t xml:space="preserve"> If client has an open CWS case, Eligibility for PWB and Enhanced Services form is completed in CCBH and documentation of Subclass or Class status is indicated and the form is updated within required timelines.  </t>
  </si>
  <si>
    <t xml:space="preserve">During covered review period the current Demographic form has been completed and final approved within required timelines. 
(F/A within 30 calendar days of program assignment or at a minimum of annually from previous Demographic Form final approval date). </t>
  </si>
  <si>
    <r>
      <t xml:space="preserve">In the BHA covering the review period, the documentation evidences and supports how client meets or continues to meet medical necessity and access criteria for SMHS.  </t>
    </r>
    <r>
      <rPr>
        <b/>
        <sz val="12"/>
        <color theme="1"/>
        <rFont val="Arial"/>
        <family val="2"/>
      </rPr>
      <t>(Domain 1)</t>
    </r>
  </si>
  <si>
    <r>
      <t xml:space="preserve">In the BHA covering the review period, documentation evidences a cultural formulation which includes an understanding of how or if culture impacts client's mental health. </t>
    </r>
    <r>
      <rPr>
        <b/>
        <sz val="12"/>
        <color theme="1"/>
        <rFont val="Arial"/>
        <family val="2"/>
      </rPr>
      <t>(Domain 5)</t>
    </r>
    <r>
      <rPr>
        <sz val="12"/>
        <color theme="1"/>
        <rFont val="Arial"/>
        <family val="2"/>
      </rPr>
      <t xml:space="preserve"> </t>
    </r>
  </si>
  <si>
    <r>
      <t xml:space="preserve">In the BHA covering the review period, the Mental Status Exam has been completed in full.  </t>
    </r>
    <r>
      <rPr>
        <b/>
        <sz val="12"/>
        <color theme="1"/>
        <rFont val="Arial"/>
        <family val="2"/>
      </rPr>
      <t>(Domain 1 )</t>
    </r>
  </si>
  <si>
    <r>
      <t xml:space="preserve">In the BHA covering the review period, documentation evidences assessment for or documentation of history of trauma or exposure to trauma.  </t>
    </r>
    <r>
      <rPr>
        <b/>
        <sz val="12"/>
        <color theme="1"/>
        <rFont val="Arial"/>
        <family val="2"/>
      </rPr>
      <t>(Domain 2)</t>
    </r>
  </si>
  <si>
    <r>
      <t>In the BHA covering the review period, past and current substance use and its impact on client functioning is documented and diagnosed, if applicable.</t>
    </r>
    <r>
      <rPr>
        <b/>
        <sz val="12"/>
        <color theme="1"/>
        <rFont val="Arial"/>
        <family val="2"/>
      </rPr>
      <t xml:space="preserve"> (Domain 3)</t>
    </r>
  </si>
  <si>
    <r>
      <t xml:space="preserve">The PRA safety plan addresses risk factors identified throughout the BHA and within the PRA.  </t>
    </r>
    <r>
      <rPr>
        <b/>
        <sz val="12"/>
        <color theme="1"/>
        <rFont val="Arial"/>
        <family val="2"/>
      </rPr>
      <t>(Domain 6)</t>
    </r>
  </si>
  <si>
    <r>
      <t xml:space="preserve">In the BHA covering the review period, documentation indicates relevant current or past physical health conditions and/or co-morbidity with mental health. </t>
    </r>
    <r>
      <rPr>
        <b/>
        <sz val="12"/>
        <color theme="1"/>
        <rFont val="Arial"/>
        <family val="2"/>
      </rPr>
      <t>(Domain 4)</t>
    </r>
  </si>
  <si>
    <r>
      <t xml:space="preserve">The BHA covering the review period documents a clearly substantiated ICD-10 diagnosis or appropriate mental health Z-code.   </t>
    </r>
    <r>
      <rPr>
        <b/>
        <sz val="12"/>
        <color theme="1"/>
        <rFont val="Arial"/>
        <family val="2"/>
      </rPr>
      <t>(Domain 7)</t>
    </r>
  </si>
  <si>
    <r>
      <t xml:space="preserve">The BHA covering the review period has a clinical formulation which describes client's behavioral health needs (symptoms, condition, diagnosis and/or risk factors) and service recommendations including proposed plan of care to address the client's behavioral health needs. </t>
    </r>
    <r>
      <rPr>
        <b/>
        <sz val="12"/>
        <color theme="1"/>
        <rFont val="Arial"/>
        <family val="2"/>
      </rPr>
      <t>(Domain 7)</t>
    </r>
  </si>
  <si>
    <t>FY 2022-2023 (7/1/2022 to 6/30/2023)</t>
  </si>
  <si>
    <t>PWS</t>
  </si>
  <si>
    <t>Does PN have errors? (yes/no)</t>
  </si>
  <si>
    <t>Disallow Service? (yes/no)</t>
  </si>
  <si>
    <t>In Compliance? (yes/no)</t>
  </si>
  <si>
    <t>Total $ Disallowed</t>
  </si>
  <si>
    <t xml:space="preserve">Medical staff is entering client medications and medical conditions into CCBH Medical Conditions tab or Doctor's Home Page (DHP). </t>
  </si>
  <si>
    <t>All non-billable 800 codes are used appropriately (e.g., post 14 days, supportive service that is not a Specialty Mental Health Service).</t>
  </si>
  <si>
    <t>Documentation supports that the most recent CFT (Child Family Team) meeting has occurred within appropriate timelines (30 days from identification of Subclass on the Eligibility for PWB and Enhanced Services form or 90 days of the prior CFT meeting).</t>
  </si>
  <si>
    <t>CLIENT PLAN / PROBLEM LIST
Program is expected to have a current Client Plan (as applicable) and Problem List for the review period.  Without, those items on the tool will be recorded as "no" regardless of a previous client plan</t>
  </si>
  <si>
    <r>
      <rPr>
        <b/>
        <sz val="12"/>
        <color theme="1"/>
        <rFont val="Arial"/>
        <family val="2"/>
      </rPr>
      <t>SURVEY QUESTION</t>
    </r>
    <r>
      <rPr>
        <sz val="12"/>
        <color theme="1"/>
        <rFont val="Arial"/>
        <family val="2"/>
      </rPr>
      <t xml:space="preserve">: Progress Notes are final approved within 3 business days from date of service. (Date of service counts as "day one").  
*Crisis Services must be final approved within 24 hours.  </t>
    </r>
  </si>
  <si>
    <r>
      <t>3.</t>
    </r>
    <r>
      <rPr>
        <sz val="7"/>
        <rFont val="Arial"/>
        <family val="2"/>
      </rPr>
      <t xml:space="preserve">       </t>
    </r>
    <r>
      <rPr>
        <sz val="11"/>
        <rFont val="Arial"/>
        <family val="2"/>
      </rPr>
      <t>First level appeal must be in writing, specify which disallowed service(s) is being appealed, reason why, and include any supporting documentation from the medical record.  Appeal should be marked “confidential” and emailed directly to the Quality Management Behavioral Health Program Coordinator (BHPC).  Appeals emailed to the QM Specialist will not be accepted.</t>
    </r>
  </si>
  <si>
    <r>
      <t>5.</t>
    </r>
    <r>
      <rPr>
        <sz val="7"/>
        <rFont val="Arial"/>
        <family val="2"/>
      </rPr>
      <t xml:space="preserve">       </t>
    </r>
    <r>
      <rPr>
        <sz val="11"/>
        <rFont val="Arial"/>
        <family val="2"/>
      </rPr>
      <t xml:space="preserve">Should provider disagree with first level decision, provider </t>
    </r>
    <r>
      <rPr>
        <u/>
        <sz val="11"/>
        <rFont val="Arial"/>
        <family val="2"/>
      </rPr>
      <t>has 7 business days from receipt of written decision</t>
    </r>
    <r>
      <rPr>
        <sz val="11"/>
        <rFont val="Arial"/>
        <family val="2"/>
      </rPr>
      <t xml:space="preserve"> to request a second level appeal.  Second level appeal must be in writing, specify which disallowed service(s) is being appealed from first level decision, and reason why, and supporting documentation.  Appeal should be marked “confidential” and emailed directly to the Quality Improvement Unit Administrator.</t>
    </r>
  </si>
  <si>
    <t>Email address for Quality Improvement HBPC:</t>
  </si>
  <si>
    <t>Heather.Parson@sdcounty.ca.gov</t>
  </si>
  <si>
    <t>Any questions regarding this procedure may be directed to QM Behavioral Health Program Coordinator at 619-849-0305 or email to Heather.Parson@sdcounty.ca.gov</t>
  </si>
  <si>
    <t>San Diego County Behavioral Health Services is responsible for the quality management and improvement functions of its Behavioral Health System of Care.  The Quality Management Unit is delegated the responsibility for implementing quality improvement activities according to all applicable Short Doyle/Medi-Cal and medical necessity requirements, as well as other relevant state and federal regulations.
BHS complete medical records include both paper and electronic documents and use both manual and electronic processes. A portion of the MRR is dedicated to reviewing your program’s paper-based medical records. If compliance issues are identified due to missing documents in the paper chart, the program shall have until the close of business (COB) on the day of the MRR exit interview to provide evidence to QM supporting compliance. Evidence will not be accepted if submitted after this timeline.
I will contact you on x/xx/xx with specific client names. You have 15 business days to complete the MRR. Day one will be the following business day after you received client names. The due date to submit your MRR Hybrid Chart Document &amp; Program self-review and attestation  will be on x/x/xx. I have scheduled the  Medical Record Review exit conference on x/xx/xx  at 00:00 AM/PM . On the day of the exit conference, if your program requires a pharmaceutical review, please ensure that your medical staff will be available to review your pharmaceutical and medication practices.  A copy of the review tool is enclosed.
Thank you for your cooperation and assistance.  It is much appreciated.
Sincerely,</t>
  </si>
  <si>
    <r>
      <rPr>
        <b/>
        <sz val="12"/>
        <rFont val="Arial"/>
        <family val="2"/>
      </rPr>
      <t>SURVEY QUESTION:</t>
    </r>
    <r>
      <rPr>
        <sz val="12"/>
        <rFont val="Arial"/>
        <family val="2"/>
      </rPr>
      <t xml:space="preserve"> Services must be documented by the provider in a progress note within 3 business days and any required co-signatures must be obtained within clinically appropriate timelines. (Date of service counts as “Day One”). *Crisis Services must be documented within 24 hours.  </t>
    </r>
  </si>
  <si>
    <r>
      <t>SURVEY QUESTION:</t>
    </r>
    <r>
      <rPr>
        <sz val="12"/>
        <rFont val="Arial"/>
        <family val="2"/>
      </rPr>
      <t xml:space="preserve"> Services must be documented by the provider in a progress note within 3 business days and any required co-signatures must be obtained within clinically appropriate timelines. (Date of service counts as “Day One”). *Crisis Services must be documented within 24 hours.  </t>
    </r>
  </si>
  <si>
    <r>
      <t xml:space="preserve">Disallowed Claims Reason Codes: 
</t>
    </r>
    <r>
      <rPr>
        <b/>
        <sz val="11"/>
        <rFont val="Arial"/>
        <family val="2"/>
      </rPr>
      <t xml:space="preserve">1. </t>
    </r>
    <r>
      <rPr>
        <sz val="11"/>
        <rFont val="Arial"/>
        <family val="2"/>
      </rPr>
      <t xml:space="preserve">Documentation in initial assessment does not support a qualified reason for specialty mental health services.
</t>
    </r>
    <r>
      <rPr>
        <b/>
        <sz val="11"/>
        <rFont val="Arial"/>
        <family val="2"/>
      </rPr>
      <t>2.</t>
    </r>
    <r>
      <rPr>
        <sz val="11"/>
        <rFont val="Arial"/>
        <family val="2"/>
      </rPr>
      <t xml:space="preserve">  For beneficiaries receiving TBS, no documentation of a plan for TBS.
</t>
    </r>
    <r>
      <rPr>
        <b/>
        <sz val="11"/>
        <rFont val="Arial"/>
        <family val="2"/>
      </rPr>
      <t>3.</t>
    </r>
    <r>
      <rPr>
        <sz val="11"/>
        <rFont val="Arial"/>
        <family val="2"/>
      </rPr>
      <t xml:space="preserve">  No progress note or other clinical documentation to substantiate the service was provided.
</t>
    </r>
    <r>
      <rPr>
        <b/>
        <sz val="11"/>
        <rFont val="Arial"/>
        <family val="2"/>
      </rPr>
      <t>4.</t>
    </r>
    <r>
      <rPr>
        <sz val="11"/>
        <rFont val="Arial"/>
        <family val="2"/>
      </rPr>
      <t xml:space="preserve">  Time claimed greater than time documented on progress note
</t>
    </r>
    <r>
      <rPr>
        <b/>
        <sz val="11"/>
        <rFont val="Arial"/>
        <family val="2"/>
      </rPr>
      <t xml:space="preserve">5. </t>
    </r>
    <r>
      <rPr>
        <sz val="11"/>
        <rFont val="Arial"/>
        <family val="2"/>
      </rPr>
      <t xml:space="preserve"> Service provided were ineligible for FFP (Federal Financial Participation) or in setting subject to lockouts (i.e. service provided while client was in an IMD, Jail, Juvenile Hall, etc.)
</t>
    </r>
    <r>
      <rPr>
        <b/>
        <sz val="11"/>
        <rFont val="Arial"/>
        <family val="2"/>
      </rPr>
      <t>6.</t>
    </r>
    <r>
      <rPr>
        <sz val="11"/>
        <rFont val="Arial"/>
        <family val="2"/>
      </rPr>
      <t xml:space="preserve">  Service provided in juvenile hall
</t>
    </r>
  </si>
  <si>
    <r>
      <rPr>
        <b/>
        <sz val="11"/>
        <rFont val="Arial"/>
        <family val="2"/>
      </rPr>
      <t>7.</t>
    </r>
    <r>
      <rPr>
        <sz val="11"/>
        <rFont val="Arial"/>
        <family val="2"/>
      </rPr>
      <t xml:space="preserve">  Service provided was solely academic, vocational, recreation, socialization or supportive service only.
</t>
    </r>
    <r>
      <rPr>
        <b/>
        <sz val="11"/>
        <rFont val="Arial"/>
        <family val="2"/>
      </rPr>
      <t>8.</t>
    </r>
    <r>
      <rPr>
        <sz val="11"/>
        <rFont val="Arial"/>
        <family val="2"/>
      </rPr>
      <t xml:space="preserve">  Claim for group activity was not properly apportioned
</t>
    </r>
    <r>
      <rPr>
        <b/>
        <sz val="11"/>
        <rFont val="Arial"/>
        <family val="2"/>
      </rPr>
      <t xml:space="preserve">9. </t>
    </r>
    <r>
      <rPr>
        <sz val="11"/>
        <rFont val="Arial"/>
        <family val="2"/>
      </rPr>
      <t xml:space="preserve"> Progress note was not signed (or electronic equivalent) by the person(s) providing the service.
</t>
    </r>
    <r>
      <rPr>
        <b/>
        <sz val="11"/>
        <rFont val="Arial"/>
        <family val="2"/>
      </rPr>
      <t>10.</t>
    </r>
    <r>
      <rPr>
        <sz val="11"/>
        <rFont val="Arial"/>
        <family val="2"/>
      </rPr>
      <t xml:space="preserve">  Service provided was solely transportation
</t>
    </r>
    <r>
      <rPr>
        <b/>
        <sz val="11"/>
        <rFont val="Arial"/>
        <family val="2"/>
      </rPr>
      <t>11.</t>
    </r>
    <r>
      <rPr>
        <sz val="11"/>
        <rFont val="Arial"/>
        <family val="2"/>
      </rPr>
      <t xml:space="preserve">  Service provided was solely clerical
</t>
    </r>
    <r>
      <rPr>
        <b/>
        <sz val="11"/>
        <rFont val="Arial"/>
        <family val="2"/>
      </rPr>
      <t>12.</t>
    </r>
    <r>
      <rPr>
        <sz val="11"/>
        <rFont val="Arial"/>
        <family val="2"/>
      </rPr>
      <t xml:space="preserve">  Service provided was solely payee related
</t>
    </r>
    <r>
      <rPr>
        <b/>
        <sz val="11"/>
        <rFont val="Arial"/>
        <family val="2"/>
      </rPr>
      <t>13.</t>
    </r>
    <r>
      <rPr>
        <sz val="11"/>
        <rFont val="Arial"/>
        <family val="2"/>
      </rPr>
      <t xml:space="preserve">  No service was provided (for example, "No Show" billed.) 
</t>
    </r>
    <r>
      <rPr>
        <b/>
        <sz val="11"/>
        <rFont val="Arial"/>
        <family val="2"/>
      </rPr>
      <t>14.</t>
    </r>
    <r>
      <rPr>
        <sz val="11"/>
        <rFont val="Arial"/>
        <family val="2"/>
      </rPr>
      <t xml:space="preserve">  The service was claimed for a provider on the OIG list of Excluded Individuals and Entities.</t>
    </r>
  </si>
  <si>
    <r>
      <rPr>
        <b/>
        <sz val="11"/>
        <rFont val="Arial"/>
        <family val="2"/>
      </rPr>
      <t xml:space="preserve">15. </t>
    </r>
    <r>
      <rPr>
        <sz val="11"/>
        <rFont val="Arial"/>
        <family val="2"/>
      </rPr>
      <t xml:space="preserve"> The service was claimed for a provider on the Medi-Cal suspended and ineligible provider list
</t>
    </r>
    <r>
      <rPr>
        <b/>
        <sz val="11"/>
        <rFont val="Arial"/>
        <family val="2"/>
      </rPr>
      <t>16.</t>
    </r>
    <r>
      <rPr>
        <sz val="11"/>
        <rFont val="Arial"/>
        <family val="2"/>
      </rPr>
      <t xml:space="preserve">  The service was not provided within the scope of practice of the person delivering the service.
</t>
    </r>
    <r>
      <rPr>
        <b/>
        <sz val="11"/>
        <rFont val="Arial"/>
        <family val="2"/>
      </rPr>
      <t>17.</t>
    </r>
    <r>
      <rPr>
        <sz val="11"/>
        <rFont val="Arial"/>
        <family val="2"/>
      </rPr>
      <t xml:space="preserve">  For beneficiaries receiving TBS, the progress notes overall clearly indicate that TBS was provided solely for the convenience of family, caregivers, physician or teacher, to provide supervision or to ensure compliance with terms of probation; to ensure the child/youth physical safety or safety of others (e.g. suicide watch); or, to address conditions that are not part of the child/youth mental health condition.</t>
    </r>
  </si>
  <si>
    <r>
      <rPr>
        <b/>
        <sz val="11"/>
        <rFont val="Arial"/>
        <family val="2"/>
      </rPr>
      <t>18.</t>
    </r>
    <r>
      <rPr>
        <sz val="11"/>
        <rFont val="Arial"/>
        <family val="2"/>
      </rPr>
      <t xml:space="preserve">  For beneficiaries receiving TBS, progress note clearly indicates that TBS was provided to a beneficiary in a hospital MH unit, psychiatric health facility, nursing facility, or crisis residential facility.
19.  Documentation completed/final approved 14 days after date of service
</t>
    </r>
    <r>
      <rPr>
        <b/>
        <sz val="11"/>
        <rFont val="Arial"/>
        <family val="2"/>
      </rPr>
      <t>20.</t>
    </r>
    <r>
      <rPr>
        <sz val="11"/>
        <rFont val="Arial"/>
        <family val="2"/>
      </rPr>
      <t xml:space="preserve"> At the time the services were rendered, the provider did not have prior/initial authorization.
</t>
    </r>
    <r>
      <rPr>
        <b/>
        <sz val="11"/>
        <rFont val="Arial"/>
        <family val="2"/>
      </rPr>
      <t>21.</t>
    </r>
    <r>
      <rPr>
        <sz val="11"/>
        <rFont val="Arial"/>
        <family val="2"/>
      </rPr>
      <t xml:space="preserve"> For service activities involving more than one provider, progress notes did not clearly justify the need for additional provider(s).</t>
    </r>
  </si>
  <si>
    <r>
      <rPr>
        <b/>
        <sz val="11"/>
        <rFont val="Arial"/>
        <family val="2"/>
      </rPr>
      <t xml:space="preserve">Corrected Claims Reason Codes: </t>
    </r>
    <r>
      <rPr>
        <sz val="11"/>
        <rFont val="Arial"/>
        <family val="2"/>
      </rPr>
      <t xml:space="preserve">
</t>
    </r>
    <r>
      <rPr>
        <b/>
        <sz val="11"/>
        <rFont val="Arial"/>
        <family val="2"/>
      </rPr>
      <t>22.</t>
    </r>
    <r>
      <rPr>
        <sz val="11"/>
        <rFont val="Arial"/>
        <family val="2"/>
      </rPr>
      <t xml:space="preserve">  Data Entry Error - The wrong date of service
</t>
    </r>
    <r>
      <rPr>
        <b/>
        <sz val="11"/>
        <rFont val="Arial"/>
        <family val="2"/>
      </rPr>
      <t>23.</t>
    </r>
    <r>
      <rPr>
        <sz val="11"/>
        <rFont val="Arial"/>
        <family val="2"/>
      </rPr>
      <t xml:space="preserve">  Data Entry Error - Wrong Service Indicator (ecluding lock out)
</t>
    </r>
    <r>
      <rPr>
        <b/>
        <sz val="11"/>
        <rFont val="Arial"/>
        <family val="2"/>
      </rPr>
      <t>24.</t>
    </r>
    <r>
      <rPr>
        <sz val="11"/>
        <rFont val="Arial"/>
        <family val="2"/>
      </rPr>
      <t xml:space="preserve">  Data Entry Error - Wrong procedure code
</t>
    </r>
    <r>
      <rPr>
        <b/>
        <sz val="11"/>
        <rFont val="Arial"/>
        <family val="2"/>
      </rPr>
      <t>25.</t>
    </r>
    <r>
      <rPr>
        <sz val="11"/>
        <rFont val="Arial"/>
        <family val="2"/>
      </rPr>
      <t xml:space="preserve">  Data Entry Error - Wrong therapist
</t>
    </r>
    <r>
      <rPr>
        <b/>
        <sz val="11"/>
        <rFont val="Arial"/>
        <family val="2"/>
      </rPr>
      <t>26.</t>
    </r>
    <r>
      <rPr>
        <sz val="11"/>
        <rFont val="Arial"/>
        <family val="2"/>
      </rPr>
      <t xml:space="preserve">  Data Entry Error - Wrong Time Entered
</t>
    </r>
    <r>
      <rPr>
        <b/>
        <sz val="11"/>
        <rFont val="Arial"/>
        <family val="2"/>
      </rPr>
      <t>27.</t>
    </r>
    <r>
      <rPr>
        <sz val="11"/>
        <rFont val="Arial"/>
        <family val="2"/>
      </rPr>
      <t xml:space="preserve">  Data Entry Error - Wrong client
</t>
    </r>
    <r>
      <rPr>
        <b/>
        <sz val="11"/>
        <rFont val="Arial"/>
        <family val="2"/>
      </rPr>
      <t xml:space="preserve">28. </t>
    </r>
    <r>
      <rPr>
        <sz val="11"/>
        <rFont val="Arial"/>
        <family val="2"/>
      </rPr>
      <t xml:space="preserve"> Data Entry Error - Wrong Unit/SubUnit
</t>
    </r>
    <r>
      <rPr>
        <b/>
        <sz val="11"/>
        <rFont val="Arial"/>
        <family val="2"/>
      </rPr>
      <t xml:space="preserve">29. </t>
    </r>
    <r>
      <rPr>
        <sz val="11"/>
        <rFont val="Arial"/>
        <family val="2"/>
      </rPr>
      <t xml:space="preserve"> Data Entry Error - Wrong location code (excluding lock out)
</t>
    </r>
    <r>
      <rPr>
        <b/>
        <sz val="11"/>
        <rFont val="Arial"/>
        <family val="2"/>
      </rPr>
      <t>30.</t>
    </r>
    <r>
      <rPr>
        <sz val="11"/>
        <rFont val="Arial"/>
        <family val="2"/>
      </rPr>
      <t xml:space="preserve">  Data Entry Error - Client is absent
</t>
    </r>
    <r>
      <rPr>
        <b/>
        <sz val="11"/>
        <rFont val="Arial"/>
        <family val="2"/>
      </rPr>
      <t>31.</t>
    </r>
    <r>
      <rPr>
        <sz val="11"/>
        <rFont val="Arial"/>
        <family val="2"/>
      </rPr>
      <t xml:space="preserve">  Data Entry Error - Duplicate Entry</t>
    </r>
  </si>
  <si>
    <r>
      <t xml:space="preserve">During the covered review period, the current Behavioral Health Assessment (BHA) was completed and final approved within required timelines. 
</t>
    </r>
    <r>
      <rPr>
        <i/>
        <sz val="10"/>
        <rFont val="Arial"/>
        <family val="2"/>
      </rPr>
      <t>(F/A within 60 calendar days of program assignment (date of assignment counts as day one) or updated as clinically appropriate in accordance with generally accepted standards of practice)</t>
    </r>
    <r>
      <rPr>
        <sz val="12"/>
        <rFont val="Arial"/>
        <family val="2"/>
      </rPr>
      <t xml:space="preserve">. </t>
    </r>
  </si>
  <si>
    <t xml:space="preserve">During the covered review period, the current Behavioral Health Assessment (BHA) was completed and final approved within required timelines. 
(F/A within 60 calendar days of program assignment (date of assignment counts as day one) or updated as clinically appropriate in accordance with generally accepted standards of practice). </t>
  </si>
  <si>
    <t xml:space="preserve">Most recent UM/UR documentation requirements (UR/UM requests, Authorization forms) are completed within timelines as required, if applicable.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</si>
</sst>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mm/dd/yy"/>
    <numFmt numFmtId="165" formatCode="0;\-0;;@"/>
    <numFmt numFmtId="166" formatCode="mm/dd/yy;@"/>
    <numFmt numFmtId="167" formatCode="[$-409]mmmm\ d\,\ yyyy;@"/>
    <numFmt numFmtId="168" formatCode="0.0"/>
    <numFmt numFmtId="169" formatCode="0.0%"/>
    <numFmt numFmtId="170" formatCode="m/d/yy;@"/>
    <numFmt numFmtId="171" formatCode="&quot;$&quot;#,##0.00"/>
  </numFmts>
  <fonts count="41" x14ac:knownFonts="1">
    <font>
      <sz val="10"/>
      <name val="Arial"/>
    </font>
    <font>
      <sz val="11"/>
      <color theme="1"/>
      <name val="Calibri"/>
      <family val="2"/>
      <scheme val="minor"/>
    </font>
    <font>
      <sz val="10"/>
      <name val="Arial"/>
      <family val="2"/>
    </font>
    <font>
      <sz val="12"/>
      <name val="Arial"/>
      <family val="2"/>
    </font>
    <font>
      <b/>
      <sz val="14"/>
      <name val="Arial"/>
      <family val="2"/>
    </font>
    <font>
      <b/>
      <sz val="12"/>
      <name val="Arial"/>
      <family val="2"/>
    </font>
    <font>
      <sz val="14"/>
      <name val="Arial"/>
      <family val="2"/>
    </font>
    <font>
      <sz val="12"/>
      <color indexed="12"/>
      <name val="Arial"/>
      <family val="2"/>
    </font>
    <font>
      <sz val="10"/>
      <name val="Arial"/>
      <family val="2"/>
    </font>
    <font>
      <b/>
      <sz val="10"/>
      <name val="Arial"/>
      <family val="2"/>
    </font>
    <font>
      <sz val="8"/>
      <name val="Arial"/>
      <family val="2"/>
    </font>
    <font>
      <b/>
      <sz val="8"/>
      <name val="Arial"/>
      <family val="2"/>
    </font>
    <font>
      <b/>
      <i/>
      <sz val="14"/>
      <name val="Arial"/>
      <family val="2"/>
    </font>
    <font>
      <b/>
      <sz val="16"/>
      <name val="Arial"/>
      <family val="2"/>
    </font>
    <font>
      <sz val="11"/>
      <name val="Arial"/>
      <family val="2"/>
    </font>
    <font>
      <sz val="10"/>
      <color theme="0"/>
      <name val="Arial"/>
      <family val="2"/>
    </font>
    <font>
      <b/>
      <sz val="11"/>
      <name val="Arial"/>
      <family val="2"/>
    </font>
    <font>
      <b/>
      <sz val="11"/>
      <name val="Calibri"/>
      <family val="2"/>
    </font>
    <font>
      <sz val="7"/>
      <name val="Arial"/>
      <family val="2"/>
    </font>
    <font>
      <u/>
      <sz val="11"/>
      <name val="Arial"/>
      <family val="2"/>
    </font>
    <font>
      <b/>
      <u/>
      <sz val="11"/>
      <name val="Arial"/>
      <family val="2"/>
    </font>
    <font>
      <sz val="12"/>
      <color theme="1"/>
      <name val="Arial"/>
      <family val="2"/>
    </font>
    <font>
      <sz val="9"/>
      <name val="Arial"/>
      <family val="2"/>
    </font>
    <font>
      <b/>
      <sz val="9"/>
      <name val="Arial"/>
      <family val="2"/>
    </font>
    <font>
      <i/>
      <u/>
      <sz val="11"/>
      <name val="Arial"/>
      <family val="2"/>
    </font>
    <font>
      <sz val="11"/>
      <name val="Calibri"/>
      <family val="2"/>
      <scheme val="minor"/>
    </font>
    <font>
      <b/>
      <sz val="10"/>
      <color indexed="81"/>
      <name val="Calibri"/>
      <family val="2"/>
      <scheme val="minor"/>
    </font>
    <font>
      <sz val="9"/>
      <color indexed="81"/>
      <name val="Tahoma"/>
      <family val="2"/>
    </font>
    <font>
      <sz val="10"/>
      <color indexed="81"/>
      <name val="Calibri"/>
      <family val="2"/>
      <scheme val="minor"/>
    </font>
    <font>
      <b/>
      <sz val="10"/>
      <color indexed="81"/>
      <name val="Tahoma"/>
      <family val="2"/>
    </font>
    <font>
      <sz val="10"/>
      <color indexed="81"/>
      <name val="Calibri"/>
      <family val="2"/>
    </font>
    <font>
      <sz val="11"/>
      <color indexed="81"/>
      <name val="Calibri"/>
      <family val="2"/>
    </font>
    <font>
      <sz val="12"/>
      <color indexed="8"/>
      <name val="Arial"/>
      <family val="2"/>
    </font>
    <font>
      <sz val="11"/>
      <color rgb="FFFF0000"/>
      <name val="Arial"/>
      <family val="2"/>
    </font>
    <font>
      <u/>
      <sz val="10"/>
      <color theme="10"/>
      <name val="Arial"/>
      <family val="2"/>
    </font>
    <font>
      <b/>
      <u/>
      <sz val="10"/>
      <color rgb="FFFF0000"/>
      <name val="Arial"/>
      <family val="2"/>
    </font>
    <font>
      <i/>
      <sz val="10"/>
      <name val="Arial"/>
      <family val="2"/>
    </font>
    <font>
      <b/>
      <i/>
      <sz val="12"/>
      <name val="Arial"/>
      <family val="2"/>
    </font>
    <font>
      <sz val="12"/>
      <color rgb="FFFF0000"/>
      <name val="Arial"/>
      <family val="2"/>
    </font>
    <font>
      <b/>
      <sz val="12"/>
      <color theme="1"/>
      <name val="Arial"/>
      <family val="2"/>
    </font>
    <font>
      <b/>
      <sz val="9"/>
      <color indexed="81"/>
      <name val="Tahoma"/>
      <family val="2"/>
    </font>
  </fonts>
  <fills count="20">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6"/>
        <bgColor indexed="64"/>
      </patternFill>
    </fill>
    <fill>
      <patternFill patternType="solid">
        <fgColor indexed="43"/>
        <bgColor indexed="64"/>
      </patternFill>
    </fill>
    <fill>
      <patternFill patternType="solid">
        <fgColor indexed="15"/>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33CC"/>
        <bgColor indexed="64"/>
      </patternFill>
    </fill>
    <fill>
      <patternFill patternType="solid">
        <fgColor rgb="FF92D050"/>
        <bgColor indexed="64"/>
      </patternFill>
    </fill>
    <fill>
      <patternFill patternType="solid">
        <fgColor rgb="FF00CCFF"/>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s>
  <cellStyleXfs count="5">
    <xf numFmtId="0" fontId="0" fillId="0" borderId="0"/>
    <xf numFmtId="44" fontId="2" fillId="0" borderId="0" applyFont="0" applyFill="0" applyBorder="0" applyAlignment="0" applyProtection="0"/>
    <xf numFmtId="0" fontId="2" fillId="0" borderId="0"/>
    <xf numFmtId="0" fontId="1" fillId="0" borderId="0"/>
    <xf numFmtId="0" fontId="34" fillId="0" borderId="0" applyNumberFormat="0" applyFill="0" applyBorder="0" applyAlignment="0" applyProtection="0"/>
  </cellStyleXfs>
  <cellXfs count="799">
    <xf numFmtId="0" fontId="0" fillId="0" borderId="0" xfId="0"/>
    <xf numFmtId="0" fontId="3" fillId="0" borderId="0" xfId="0" applyFont="1"/>
    <xf numFmtId="0" fontId="3" fillId="0" borderId="0" xfId="0" applyFont="1" applyBorder="1"/>
    <xf numFmtId="0" fontId="5" fillId="0" borderId="0" xfId="0" applyFont="1" applyBorder="1" applyAlignment="1">
      <alignment horizontal="center"/>
    </xf>
    <xf numFmtId="0" fontId="3" fillId="0" borderId="0" xfId="0" applyFont="1" applyAlignment="1">
      <alignment horizontal="center" vertical="center"/>
    </xf>
    <xf numFmtId="0" fontId="3" fillId="0" borderId="0" xfId="0" applyFont="1" applyBorder="1" applyAlignment="1"/>
    <xf numFmtId="0" fontId="3" fillId="0" borderId="0" xfId="0" applyFont="1" applyAlignment="1"/>
    <xf numFmtId="0" fontId="3" fillId="0" borderId="0" xfId="0" applyFont="1" applyProtection="1">
      <protection locked="0"/>
    </xf>
    <xf numFmtId="0" fontId="9" fillId="0" borderId="0" xfId="0" applyFont="1" applyAlignment="1" applyProtection="1">
      <alignment horizontal="left"/>
      <protection locked="0"/>
    </xf>
    <xf numFmtId="0" fontId="5" fillId="0" borderId="0" xfId="0" applyFont="1" applyBorder="1" applyAlignment="1" applyProtection="1">
      <alignment horizontal="center" vertical="center" wrapText="1"/>
      <protection locked="0"/>
    </xf>
    <xf numFmtId="164" fontId="3" fillId="0" borderId="0" xfId="0" applyNumberFormat="1" applyFont="1" applyProtection="1"/>
    <xf numFmtId="0" fontId="3" fillId="0" borderId="0" xfId="0" applyNumberFormat="1" applyFont="1" applyProtection="1"/>
    <xf numFmtId="0" fontId="3" fillId="0" borderId="0" xfId="0" applyFont="1" applyProtection="1"/>
    <xf numFmtId="0" fontId="3" fillId="0" borderId="1" xfId="0" applyNumberFormat="1" applyFont="1" applyBorder="1" applyProtection="1"/>
    <xf numFmtId="0" fontId="3" fillId="0" borderId="1" xfId="0" applyNumberFormat="1" applyFont="1" applyBorder="1" applyAlignment="1" applyProtection="1">
      <alignment horizontal="center" vertical="center"/>
    </xf>
    <xf numFmtId="0" fontId="3" fillId="0" borderId="0" xfId="0" applyFont="1" applyAlignment="1" applyProtection="1">
      <alignment horizontal="center" vertical="center"/>
    </xf>
    <xf numFmtId="9" fontId="3" fillId="0" borderId="0" xfId="0" applyNumberFormat="1" applyFont="1" applyProtection="1"/>
    <xf numFmtId="0" fontId="3" fillId="0" borderId="0" xfId="0" applyNumberFormat="1" applyFont="1" applyAlignment="1" applyProtection="1">
      <alignment horizontal="center" vertical="center"/>
    </xf>
    <xf numFmtId="9" fontId="3" fillId="0" borderId="0" xfId="0" applyNumberFormat="1" applyFont="1" applyAlignment="1" applyProtection="1">
      <alignment horizontal="center" vertical="center"/>
    </xf>
    <xf numFmtId="10" fontId="3" fillId="0" borderId="0" xfId="0" applyNumberFormat="1" applyFont="1" applyProtection="1"/>
    <xf numFmtId="0" fontId="3" fillId="0" borderId="1" xfId="0" applyFont="1" applyBorder="1"/>
    <xf numFmtId="9" fontId="3" fillId="0" borderId="0" xfId="0" applyNumberFormat="1" applyFont="1" applyBorder="1" applyAlignment="1" applyProtection="1">
      <alignment horizontal="center" vertical="center" wrapText="1"/>
    </xf>
    <xf numFmtId="0" fontId="9" fillId="0" borderId="0" xfId="0" applyFont="1" applyBorder="1" applyAlignment="1" applyProtection="1">
      <alignment horizontal="left" vertical="top" wrapText="1"/>
      <protection locked="0"/>
    </xf>
    <xf numFmtId="0" fontId="3" fillId="0" borderId="0" xfId="0" applyNumberFormat="1" applyFont="1" applyBorder="1" applyAlignment="1" applyProtection="1">
      <alignment horizontal="center" vertical="center" wrapText="1"/>
      <protection locked="0"/>
    </xf>
    <xf numFmtId="0" fontId="3" fillId="0" borderId="6" xfId="0" applyFont="1" applyBorder="1" applyAlignment="1" applyProtection="1">
      <alignment horizontal="right" vertical="center"/>
    </xf>
    <xf numFmtId="0" fontId="3" fillId="0" borderId="0" xfId="0" applyFont="1" applyFill="1" applyBorder="1" applyAlignment="1" applyProtection="1">
      <alignment horizontal="center"/>
      <protection locked="0"/>
    </xf>
    <xf numFmtId="0" fontId="3" fillId="0" borderId="0" xfId="0" applyFont="1" applyFill="1" applyBorder="1"/>
    <xf numFmtId="0" fontId="3" fillId="0" borderId="0" xfId="0" applyFont="1" applyFill="1"/>
    <xf numFmtId="0" fontId="0" fillId="4" borderId="0" xfId="0" applyFill="1" applyBorder="1"/>
    <xf numFmtId="0" fontId="0" fillId="0" borderId="0" xfId="0" applyBorder="1"/>
    <xf numFmtId="0" fontId="0" fillId="0" borderId="0" xfId="0" applyBorder="1" applyAlignment="1">
      <alignment horizontal="center"/>
    </xf>
    <xf numFmtId="0" fontId="5" fillId="4" borderId="7" xfId="0" applyFont="1" applyFill="1" applyBorder="1" applyAlignment="1">
      <alignment vertical="top" wrapText="1"/>
    </xf>
    <xf numFmtId="0" fontId="5" fillId="4" borderId="7" xfId="0" applyFont="1" applyFill="1" applyBorder="1" applyAlignment="1">
      <alignment horizontal="center" vertical="top" wrapText="1"/>
    </xf>
    <xf numFmtId="0" fontId="5" fillId="4" borderId="8" xfId="0" applyFont="1" applyFill="1" applyBorder="1" applyAlignment="1">
      <alignment horizontal="center" vertical="top" wrapText="1"/>
    </xf>
    <xf numFmtId="0" fontId="0" fillId="4" borderId="0" xfId="0" applyFill="1"/>
    <xf numFmtId="0" fontId="5" fillId="4" borderId="1" xfId="0" applyFont="1" applyFill="1" applyBorder="1" applyAlignment="1">
      <alignment horizontal="center" vertical="top" wrapText="1"/>
    </xf>
    <xf numFmtId="0" fontId="5" fillId="4" borderId="0" xfId="0" applyFont="1" applyFill="1" applyBorder="1" applyAlignment="1">
      <alignment horizontal="center" vertical="top" wrapText="1"/>
    </xf>
    <xf numFmtId="0" fontId="0" fillId="4" borderId="0" xfId="0" applyFill="1" applyBorder="1" applyAlignment="1">
      <alignment wrapText="1"/>
    </xf>
    <xf numFmtId="0" fontId="3" fillId="2" borderId="1" xfId="0" applyFont="1" applyFill="1" applyBorder="1" applyAlignment="1">
      <alignment horizontal="left" vertical="top" wrapText="1"/>
    </xf>
    <xf numFmtId="14" fontId="3" fillId="3" borderId="1" xfId="0" applyNumberFormat="1" applyFont="1" applyFill="1" applyBorder="1" applyAlignment="1">
      <alignment horizontal="left" vertical="top"/>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9" fontId="0" fillId="5" borderId="1" xfId="0" applyNumberFormat="1" applyFill="1" applyBorder="1" applyAlignment="1">
      <alignment horizontal="center"/>
    </xf>
    <xf numFmtId="9" fontId="0" fillId="0" borderId="1" xfId="0" applyNumberFormat="1" applyBorder="1"/>
    <xf numFmtId="0" fontId="0" fillId="5" borderId="1" xfId="0" applyFill="1" applyBorder="1"/>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0" fillId="5" borderId="1" xfId="0" applyFill="1" applyBorder="1" applyAlignment="1">
      <alignment vertical="top"/>
    </xf>
    <xf numFmtId="0" fontId="3" fillId="0"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4" fillId="3" borderId="1" xfId="0" applyFont="1" applyFill="1" applyBorder="1" applyAlignment="1">
      <alignment horizontal="right" vertical="top" wrapText="1"/>
    </xf>
    <xf numFmtId="9" fontId="4" fillId="3" borderId="1" xfId="0" applyNumberFormat="1" applyFont="1" applyFill="1" applyBorder="1" applyAlignment="1">
      <alignment horizontal="left" vertical="top"/>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1" xfId="0" applyBorder="1"/>
    <xf numFmtId="0" fontId="4" fillId="0" borderId="2" xfId="0" applyFont="1" applyBorder="1"/>
    <xf numFmtId="0" fontId="0" fillId="5" borderId="9" xfId="0" applyFill="1" applyBorder="1"/>
    <xf numFmtId="0" fontId="0" fillId="0" borderId="4" xfId="0" applyBorder="1"/>
    <xf numFmtId="0" fontId="3" fillId="3" borderId="1" xfId="0" applyFont="1" applyFill="1" applyBorder="1" applyAlignment="1">
      <alignment horizontal="right" vertical="top" wrapText="1"/>
    </xf>
    <xf numFmtId="9" fontId="3" fillId="3" borderId="1" xfId="0" applyNumberFormat="1" applyFont="1" applyFill="1" applyBorder="1" applyAlignment="1">
      <alignment horizontal="left" vertical="top"/>
    </xf>
    <xf numFmtId="0" fontId="3" fillId="3" borderId="1" xfId="0" applyFont="1" applyFill="1" applyBorder="1" applyAlignment="1">
      <alignment vertical="top" wrapText="1"/>
    </xf>
    <xf numFmtId="9" fontId="0" fillId="0" borderId="0" xfId="0" applyNumberFormat="1" applyBorder="1"/>
    <xf numFmtId="9" fontId="3" fillId="3" borderId="1" xfId="0" applyNumberFormat="1" applyFont="1" applyFill="1" applyBorder="1" applyAlignment="1">
      <alignment horizontal="right" vertical="top"/>
    </xf>
    <xf numFmtId="0" fontId="5" fillId="0" borderId="1" xfId="0" applyFont="1" applyFill="1" applyBorder="1" applyAlignment="1">
      <alignment horizontal="right" vertical="top" wrapText="1"/>
    </xf>
    <xf numFmtId="9" fontId="3" fillId="3" borderId="1" xfId="0" applyNumberFormat="1" applyFont="1" applyFill="1" applyBorder="1" applyAlignment="1">
      <alignment horizontal="left" vertical="top" wrapText="1"/>
    </xf>
    <xf numFmtId="9" fontId="3" fillId="0"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xf numFmtId="0" fontId="3" fillId="6" borderId="1" xfId="0" applyFont="1" applyFill="1" applyBorder="1" applyAlignment="1">
      <alignment vertical="top" wrapText="1"/>
    </xf>
    <xf numFmtId="0" fontId="0" fillId="6" borderId="0" xfId="0" applyFill="1"/>
    <xf numFmtId="0" fontId="4" fillId="6" borderId="2" xfId="0" applyFont="1" applyFill="1" applyBorder="1"/>
    <xf numFmtId="0" fontId="0" fillId="6" borderId="1" xfId="0" applyFill="1" applyBorder="1"/>
    <xf numFmtId="0" fontId="0" fillId="6" borderId="0" xfId="0" applyFill="1" applyBorder="1"/>
    <xf numFmtId="0" fontId="0" fillId="6" borderId="0" xfId="0" applyFill="1" applyBorder="1" applyAlignment="1">
      <alignment horizontal="center"/>
    </xf>
    <xf numFmtId="9" fontId="0" fillId="6" borderId="0" xfId="0" applyNumberFormat="1" applyFill="1" applyBorder="1"/>
    <xf numFmtId="0" fontId="3" fillId="0" borderId="1" xfId="0" applyFont="1" applyBorder="1" applyAlignment="1">
      <alignment horizontal="center" vertical="top"/>
    </xf>
    <xf numFmtId="0" fontId="9" fillId="3" borderId="1" xfId="0" applyFont="1" applyFill="1" applyBorder="1" applyAlignment="1">
      <alignment horizontal="right" vertical="top" wrapText="1"/>
    </xf>
    <xf numFmtId="0" fontId="5" fillId="0" borderId="0" xfId="0" applyNumberFormat="1" applyFont="1" applyAlignment="1" applyProtection="1">
      <alignment horizontal="center" vertical="center"/>
    </xf>
    <xf numFmtId="0" fontId="12" fillId="0" borderId="1" xfId="0" applyNumberFormat="1" applyFont="1" applyBorder="1" applyAlignment="1" applyProtection="1">
      <alignment horizontal="center" vertical="center"/>
    </xf>
    <xf numFmtId="0" fontId="12" fillId="0" borderId="1" xfId="0" applyNumberFormat="1" applyFont="1" applyFill="1" applyBorder="1" applyAlignment="1" applyProtection="1">
      <alignment horizontal="center" vertical="center"/>
    </xf>
    <xf numFmtId="0" fontId="8" fillId="4" borderId="1" xfId="0" applyFont="1" applyFill="1" applyBorder="1" applyAlignment="1">
      <alignment horizontal="center" vertical="top" wrapText="1"/>
    </xf>
    <xf numFmtId="0" fontId="5" fillId="4" borderId="2" xfId="0" applyFont="1" applyFill="1" applyBorder="1" applyAlignment="1">
      <alignment horizontal="center" vertical="top"/>
    </xf>
    <xf numFmtId="0" fontId="5" fillId="4" borderId="10" xfId="0" applyFont="1" applyFill="1" applyBorder="1" applyAlignment="1">
      <alignment horizontal="center" vertical="top"/>
    </xf>
    <xf numFmtId="0" fontId="5" fillId="4" borderId="3" xfId="0" applyFont="1" applyFill="1" applyBorder="1" applyAlignment="1">
      <alignment horizontal="center" vertical="top"/>
    </xf>
    <xf numFmtId="0" fontId="0" fillId="4" borderId="1" xfId="0" applyFill="1" applyBorder="1" applyAlignment="1">
      <alignment horizontal="center" vertical="top" wrapText="1"/>
    </xf>
    <xf numFmtId="0" fontId="3" fillId="0" borderId="1" xfId="0" applyFont="1" applyFill="1" applyBorder="1" applyAlignment="1">
      <alignment horizontal="right" vertical="top" wrapText="1"/>
    </xf>
    <xf numFmtId="9" fontId="3" fillId="0" borderId="1" xfId="0" applyNumberFormat="1" applyFont="1" applyFill="1" applyBorder="1" applyAlignment="1">
      <alignment horizontal="left" vertical="top"/>
    </xf>
    <xf numFmtId="0" fontId="3" fillId="0" borderId="1" xfId="0" applyFont="1" applyFill="1" applyBorder="1" applyAlignment="1">
      <alignment vertical="top" wrapText="1"/>
    </xf>
    <xf numFmtId="0" fontId="0" fillId="0" borderId="1" xfId="0" applyFill="1" applyBorder="1"/>
    <xf numFmtId="0" fontId="4" fillId="0" borderId="2" xfId="0" applyFont="1" applyFill="1" applyBorder="1"/>
    <xf numFmtId="0" fontId="0" fillId="0" borderId="0" xfId="0" applyFill="1" applyBorder="1"/>
    <xf numFmtId="0" fontId="0" fillId="0" borderId="0" xfId="0" applyFill="1" applyBorder="1" applyAlignment="1">
      <alignment horizontal="center"/>
    </xf>
    <xf numFmtId="9" fontId="0" fillId="0" borderId="0" xfId="0" applyNumberFormat="1" applyFill="1" applyBorder="1"/>
    <xf numFmtId="0" fontId="0" fillId="0" borderId="0" xfId="0" applyFill="1"/>
    <xf numFmtId="0" fontId="5" fillId="0" borderId="1" xfId="0" applyFont="1" applyFill="1" applyBorder="1" applyAlignment="1">
      <alignment horizontal="center" vertical="top" wrapText="1"/>
    </xf>
    <xf numFmtId="0" fontId="0" fillId="0" borderId="1" xfId="0" applyFill="1" applyBorder="1" applyAlignment="1">
      <alignment horizontal="center"/>
    </xf>
    <xf numFmtId="0" fontId="0" fillId="0" borderId="0" xfId="0" applyFill="1" applyBorder="1" applyAlignment="1">
      <alignment wrapText="1"/>
    </xf>
    <xf numFmtId="0" fontId="5" fillId="0" borderId="1" xfId="0" applyFont="1" applyFill="1" applyBorder="1" applyAlignment="1">
      <alignment vertical="top"/>
    </xf>
    <xf numFmtId="0" fontId="9" fillId="7" borderId="0" xfId="0" applyFont="1" applyFill="1" applyBorder="1" applyAlignment="1" applyProtection="1">
      <alignment horizontal="center" vertical="center" wrapText="1"/>
      <protection locked="0"/>
    </xf>
    <xf numFmtId="0" fontId="5" fillId="8" borderId="1" xfId="0" applyFont="1" applyFill="1" applyBorder="1" applyAlignment="1">
      <alignment horizontal="center" vertical="top" wrapText="1"/>
    </xf>
    <xf numFmtId="10" fontId="3" fillId="0" borderId="0" xfId="0" applyNumberFormat="1" applyFont="1" applyBorder="1"/>
    <xf numFmtId="9" fontId="5" fillId="0" borderId="0" xfId="0" applyNumberFormat="1" applyFont="1" applyAlignment="1" applyProtection="1">
      <alignment horizontal="center" vertical="center"/>
    </xf>
    <xf numFmtId="10" fontId="3" fillId="0" borderId="1" xfId="0" applyNumberFormat="1" applyFont="1" applyBorder="1" applyAlignment="1" applyProtection="1">
      <alignment horizontal="center" vertical="center"/>
    </xf>
    <xf numFmtId="10" fontId="3" fillId="0" borderId="0" xfId="0" applyNumberFormat="1" applyFont="1" applyBorder="1" applyAlignment="1">
      <alignment horizontal="center" vertical="center"/>
    </xf>
    <xf numFmtId="10" fontId="3" fillId="0" borderId="0" xfId="0" applyNumberFormat="1" applyFont="1" applyAlignment="1" applyProtection="1">
      <alignment horizontal="center" vertical="center"/>
    </xf>
    <xf numFmtId="9" fontId="5" fillId="0" borderId="0" xfId="0" applyNumberFormat="1" applyFont="1" applyFill="1" applyAlignment="1" applyProtection="1">
      <alignment horizontal="center" vertical="center"/>
    </xf>
    <xf numFmtId="0" fontId="7" fillId="0" borderId="0" xfId="0" applyFont="1" applyFill="1" applyBorder="1" applyAlignment="1" applyProtection="1">
      <protection locked="0"/>
    </xf>
    <xf numFmtId="0" fontId="7" fillId="0" borderId="0" xfId="0" applyFont="1" applyBorder="1" applyAlignment="1" applyProtection="1">
      <protection locked="0"/>
    </xf>
    <xf numFmtId="10" fontId="3" fillId="0" borderId="0" xfId="0" applyNumberFormat="1" applyFont="1" applyBorder="1" applyAlignment="1" applyProtection="1">
      <alignment horizontal="center" vertical="center"/>
    </xf>
    <xf numFmtId="1" fontId="0" fillId="0" borderId="1" xfId="0" applyNumberFormat="1" applyFill="1" applyBorder="1" applyAlignment="1">
      <alignment horizontal="center"/>
    </xf>
    <xf numFmtId="0" fontId="3" fillId="0" borderId="0" xfId="0" applyFont="1" applyBorder="1" applyAlignment="1" applyProtection="1">
      <alignment horizontal="center" vertical="center" wrapText="1"/>
    </xf>
    <xf numFmtId="0" fontId="2" fillId="0" borderId="0" xfId="2"/>
    <xf numFmtId="0" fontId="13" fillId="12" borderId="10" xfId="0" applyFont="1" applyFill="1" applyBorder="1" applyAlignment="1">
      <alignment horizontal="centerContinuous" vertical="center"/>
    </xf>
    <xf numFmtId="0" fontId="5" fillId="12" borderId="1" xfId="0" applyFont="1" applyFill="1" applyBorder="1" applyAlignment="1">
      <alignment horizontal="center" vertical="top" wrapText="1"/>
    </xf>
    <xf numFmtId="0" fontId="5" fillId="13" borderId="1" xfId="0" applyFont="1" applyFill="1" applyBorder="1" applyAlignment="1">
      <alignment horizontal="center" vertical="top" wrapText="1"/>
    </xf>
    <xf numFmtId="0" fontId="5" fillId="14" borderId="1" xfId="0" applyFont="1" applyFill="1" applyBorder="1" applyAlignment="1">
      <alignment horizontal="center" vertical="top" wrapText="1"/>
    </xf>
    <xf numFmtId="0" fontId="13" fillId="8" borderId="14" xfId="0" applyFont="1" applyFill="1" applyBorder="1" applyAlignment="1">
      <alignment horizontal="centerContinuous" vertical="center"/>
    </xf>
    <xf numFmtId="0" fontId="13" fillId="8" borderId="4" xfId="0" applyFont="1" applyFill="1" applyBorder="1" applyAlignment="1">
      <alignment horizontal="centerContinuous" vertical="center"/>
    </xf>
    <xf numFmtId="0" fontId="13" fillId="12" borderId="4" xfId="0" applyFont="1" applyFill="1" applyBorder="1" applyAlignment="1">
      <alignment horizontal="centerContinuous" vertical="center"/>
    </xf>
    <xf numFmtId="1" fontId="3" fillId="0" borderId="3" xfId="0" applyNumberFormat="1" applyFont="1" applyBorder="1" applyProtection="1"/>
    <xf numFmtId="0" fontId="2" fillId="0" borderId="1" xfId="0" applyFont="1" applyBorder="1" applyAlignment="1" applyProtection="1">
      <alignment horizontal="center" vertical="center" wrapText="1"/>
    </xf>
    <xf numFmtId="0" fontId="2" fillId="0" borderId="0" xfId="2" applyAlignment="1">
      <alignment horizontal="left" vertical="top"/>
    </xf>
    <xf numFmtId="0" fontId="14" fillId="0" borderId="0" xfId="2" applyFont="1"/>
    <xf numFmtId="0" fontId="14" fillId="0" borderId="0" xfId="2" applyFont="1" applyAlignment="1">
      <alignment horizontal="left" vertical="top"/>
    </xf>
    <xf numFmtId="0" fontId="14" fillId="0" borderId="0" xfId="2" applyFont="1" applyAlignment="1">
      <alignment horizontal="justify" vertical="top" wrapText="1"/>
    </xf>
    <xf numFmtId="0" fontId="4" fillId="0" borderId="1" xfId="2" applyFont="1" applyBorder="1" applyAlignment="1">
      <alignment horizontal="center"/>
    </xf>
    <xf numFmtId="0" fontId="17" fillId="0" borderId="0" xfId="2" applyFont="1" applyAlignment="1">
      <alignment horizontal="center"/>
    </xf>
    <xf numFmtId="49" fontId="14" fillId="0" borderId="0" xfId="2" applyNumberFormat="1" applyFont="1" applyAlignment="1">
      <alignment horizontal="left" vertical="top"/>
    </xf>
    <xf numFmtId="0" fontId="14" fillId="0" borderId="0" xfId="2" applyFont="1" applyAlignment="1">
      <alignment horizontal="left" vertical="top" wrapText="1"/>
    </xf>
    <xf numFmtId="0" fontId="14" fillId="0" borderId="0" xfId="2" applyFont="1" applyAlignment="1">
      <alignment horizontal="left" wrapText="1"/>
    </xf>
    <xf numFmtId="0" fontId="14" fillId="0" borderId="0" xfId="2" applyFont="1" applyAlignment="1">
      <alignment horizontal="center" wrapText="1"/>
    </xf>
    <xf numFmtId="0" fontId="14" fillId="0" borderId="0" xfId="2" applyFont="1" applyAlignment="1">
      <alignment wrapText="1"/>
    </xf>
    <xf numFmtId="0" fontId="14" fillId="0" borderId="0" xfId="2" applyFont="1" applyAlignment="1">
      <alignment horizontal="justify"/>
    </xf>
    <xf numFmtId="0" fontId="3" fillId="0" borderId="0" xfId="0" applyFont="1" applyBorder="1" applyAlignment="1">
      <alignment horizontal="left"/>
    </xf>
    <xf numFmtId="0" fontId="5" fillId="0" borderId="0" xfId="0" applyFont="1" applyBorder="1" applyAlignment="1" applyProtection="1">
      <alignment horizontal="left" vertical="center"/>
    </xf>
    <xf numFmtId="0" fontId="0" fillId="0" borderId="0" xfId="0" applyBorder="1" applyAlignment="1" applyProtection="1"/>
    <xf numFmtId="0" fontId="3" fillId="0" borderId="0" xfId="0" applyFont="1" applyBorder="1" applyAlignment="1" applyProtection="1">
      <alignment horizontal="center" vertical="center"/>
    </xf>
    <xf numFmtId="0" fontId="3" fillId="0" borderId="0" xfId="0" applyFont="1" applyBorder="1" applyAlignment="1" applyProtection="1">
      <alignment horizontal="left" vertical="center"/>
    </xf>
    <xf numFmtId="0" fontId="11" fillId="0" borderId="1" xfId="0" applyFont="1" applyBorder="1" applyAlignment="1" applyProtection="1">
      <alignment horizontal="center" vertical="center" wrapText="1"/>
    </xf>
    <xf numFmtId="9" fontId="3" fillId="0" borderId="1" xfId="0" applyNumberFormat="1" applyFont="1" applyFill="1" applyBorder="1" applyAlignment="1" applyProtection="1">
      <alignment horizontal="center"/>
    </xf>
    <xf numFmtId="0" fontId="3" fillId="3" borderId="1" xfId="0" applyFont="1" applyFill="1" applyBorder="1" applyAlignment="1" applyProtection="1">
      <alignment horizontal="center"/>
    </xf>
    <xf numFmtId="0" fontId="3" fillId="0" borderId="1" xfId="0" applyFont="1" applyBorder="1" applyAlignment="1">
      <alignment horizontal="center" vertical="center"/>
    </xf>
    <xf numFmtId="0" fontId="3" fillId="0" borderId="1" xfId="0" applyFont="1" applyBorder="1" applyAlignment="1" applyProtection="1">
      <alignment horizontal="center"/>
    </xf>
    <xf numFmtId="0" fontId="3" fillId="0" borderId="0" xfId="0" applyFont="1" applyBorder="1" applyAlignment="1">
      <alignment horizontal="center"/>
    </xf>
    <xf numFmtId="0" fontId="3" fillId="0" borderId="1" xfId="0" applyFont="1" applyFill="1" applyBorder="1" applyAlignment="1" applyProtection="1">
      <alignment horizontal="center" vertical="center"/>
    </xf>
    <xf numFmtId="0" fontId="5" fillId="4" borderId="2" xfId="0" applyFont="1" applyFill="1" applyBorder="1" applyAlignment="1">
      <alignment horizontal="center" vertical="top" wrapText="1"/>
    </xf>
    <xf numFmtId="0" fontId="3" fillId="16" borderId="1" xfId="0" applyFont="1" applyFill="1" applyBorder="1" applyAlignment="1">
      <alignment horizontal="left" vertical="top" wrapText="1"/>
    </xf>
    <xf numFmtId="14" fontId="3" fillId="16" borderId="1" xfId="0" applyNumberFormat="1" applyFont="1" applyFill="1" applyBorder="1" applyAlignment="1">
      <alignment horizontal="left" vertical="top"/>
    </xf>
    <xf numFmtId="0" fontId="0" fillId="16" borderId="0" xfId="0" applyFill="1"/>
    <xf numFmtId="0" fontId="3" fillId="16" borderId="1" xfId="0" applyFont="1" applyFill="1" applyBorder="1" applyAlignment="1">
      <alignment horizontal="center" vertical="top" wrapText="1"/>
    </xf>
    <xf numFmtId="0" fontId="3" fillId="16" borderId="1" xfId="0" applyFont="1" applyFill="1" applyBorder="1" applyAlignment="1">
      <alignment horizontal="left" vertical="top"/>
    </xf>
    <xf numFmtId="0" fontId="3" fillId="16" borderId="2" xfId="0" applyFont="1" applyFill="1" applyBorder="1" applyAlignment="1">
      <alignment horizontal="left" vertical="top"/>
    </xf>
    <xf numFmtId="0" fontId="3" fillId="16" borderId="1" xfId="0" applyFont="1" applyFill="1" applyBorder="1" applyAlignment="1">
      <alignment horizontal="center" vertical="top"/>
    </xf>
    <xf numFmtId="9" fontId="0" fillId="16" borderId="1" xfId="0" applyNumberFormat="1" applyFill="1" applyBorder="1" applyAlignment="1">
      <alignment horizontal="center"/>
    </xf>
    <xf numFmtId="0" fontId="0" fillId="16" borderId="0" xfId="0" applyFill="1" applyBorder="1"/>
    <xf numFmtId="9" fontId="0" fillId="16" borderId="1" xfId="0" applyNumberFormat="1" applyFill="1" applyBorder="1"/>
    <xf numFmtId="0" fontId="0" fillId="16" borderId="1" xfId="0" applyFill="1" applyBorder="1"/>
    <xf numFmtId="0" fontId="0" fillId="16" borderId="1" xfId="0" applyFill="1" applyBorder="1" applyAlignment="1">
      <alignment vertical="top"/>
    </xf>
    <xf numFmtId="0" fontId="2" fillId="0" borderId="0" xfId="0" applyFont="1" applyAlignment="1">
      <alignment horizontal="center" vertical="center"/>
    </xf>
    <xf numFmtId="0" fontId="11"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vertical="center"/>
    </xf>
    <xf numFmtId="0" fontId="5" fillId="15" borderId="1" xfId="0" applyFont="1" applyFill="1" applyBorder="1" applyAlignment="1">
      <alignment horizontal="center" vertical="top" wrapText="1"/>
    </xf>
    <xf numFmtId="0" fontId="13" fillId="12" borderId="4" xfId="0" applyFont="1" applyFill="1" applyBorder="1" applyAlignment="1">
      <alignment horizontal="left" vertical="center"/>
    </xf>
    <xf numFmtId="0" fontId="13" fillId="13" borderId="4" xfId="0" applyFont="1" applyFill="1" applyBorder="1" applyAlignment="1">
      <alignment horizontal="centerContinuous" vertical="center"/>
    </xf>
    <xf numFmtId="0" fontId="13" fillId="15" borderId="10" xfId="0" applyFont="1" applyFill="1" applyBorder="1" applyAlignment="1">
      <alignment horizontal="centerContinuous" vertical="center"/>
    </xf>
    <xf numFmtId="9" fontId="5" fillId="0" borderId="0" xfId="0" applyNumberFormat="1" applyFont="1" applyBorder="1" applyAlignment="1" applyProtection="1">
      <alignment horizontal="left" vertical="center"/>
    </xf>
    <xf numFmtId="9" fontId="3" fillId="0" borderId="1" xfId="0" applyNumberFormat="1" applyFont="1" applyBorder="1" applyAlignment="1" applyProtection="1">
      <alignment horizontal="center" vertical="center"/>
    </xf>
    <xf numFmtId="9" fontId="3" fillId="0" borderId="1" xfId="0" applyNumberFormat="1" applyFont="1" applyFill="1" applyBorder="1" applyAlignment="1" applyProtection="1">
      <alignment horizontal="center" vertical="center" wrapText="1"/>
    </xf>
    <xf numFmtId="165" fontId="3" fillId="0" borderId="3" xfId="0" applyNumberFormat="1" applyFont="1" applyBorder="1" applyAlignment="1" applyProtection="1">
      <alignment horizontal="right" vertical="center"/>
    </xf>
    <xf numFmtId="1" fontId="5" fillId="0" borderId="0" xfId="0" applyNumberFormat="1" applyFont="1" applyAlignment="1" applyProtection="1">
      <alignment horizontal="center" vertical="center"/>
    </xf>
    <xf numFmtId="1" fontId="3" fillId="0" borderId="0" xfId="0" applyNumberFormat="1" applyFont="1" applyAlignment="1" applyProtection="1">
      <alignment horizontal="center" vertical="center"/>
    </xf>
    <xf numFmtId="0" fontId="3" fillId="3" borderId="0" xfId="0" applyFont="1" applyFill="1" applyBorder="1" applyAlignment="1">
      <alignment horizontal="left" vertical="top" wrapText="1"/>
    </xf>
    <xf numFmtId="0" fontId="3" fillId="9" borderId="1" xfId="0" applyFont="1" applyFill="1" applyBorder="1" applyAlignment="1" applyProtection="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9" fontId="3" fillId="0" borderId="5" xfId="0" applyNumberFormat="1" applyFont="1" applyBorder="1" applyAlignment="1">
      <alignment horizontal="center" vertical="center"/>
    </xf>
    <xf numFmtId="9" fontId="0" fillId="0" borderId="0" xfId="0" applyNumberFormat="1" applyBorder="1" applyAlignment="1">
      <alignment horizontal="center" vertical="center"/>
    </xf>
    <xf numFmtId="9" fontId="3" fillId="0" borderId="0" xfId="0" applyNumberFormat="1" applyFont="1" applyBorder="1" applyAlignment="1" applyProtection="1">
      <alignment horizontal="center" vertical="center"/>
    </xf>
    <xf numFmtId="9" fontId="2" fillId="9" borderId="0" xfId="0" applyNumberFormat="1" applyFont="1" applyFill="1" applyBorder="1" applyAlignment="1" applyProtection="1">
      <alignment horizontal="center" vertical="center" wrapText="1"/>
    </xf>
    <xf numFmtId="168" fontId="4" fillId="0" borderId="0" xfId="0" applyNumberFormat="1" applyFont="1" applyBorder="1" applyAlignment="1" applyProtection="1">
      <alignment horizontal="center" vertical="center"/>
      <protection locked="0"/>
    </xf>
    <xf numFmtId="0" fontId="9" fillId="7" borderId="2" xfId="0" applyFont="1" applyFill="1" applyBorder="1" applyAlignment="1" applyProtection="1">
      <alignment horizontal="center" vertical="center" wrapText="1"/>
    </xf>
    <xf numFmtId="0" fontId="9" fillId="7" borderId="3" xfId="0" applyFont="1" applyFill="1" applyBorder="1" applyAlignment="1" applyProtection="1">
      <alignment horizontal="center" vertical="center" wrapText="1"/>
    </xf>
    <xf numFmtId="0" fontId="23" fillId="7" borderId="3" xfId="0" applyFont="1" applyFill="1" applyBorder="1" applyAlignment="1" applyProtection="1">
      <alignment horizontal="center" vertical="center" wrapText="1"/>
    </xf>
    <xf numFmtId="0" fontId="2" fillId="0" borderId="0" xfId="0" applyFont="1" applyBorder="1" applyAlignment="1">
      <alignment horizontal="center" vertical="center" wrapText="1"/>
    </xf>
    <xf numFmtId="165" fontId="3" fillId="0" borderId="6" xfId="0" applyNumberFormat="1" applyFont="1" applyBorder="1" applyAlignment="1" applyProtection="1">
      <alignment horizontal="right" vertical="center"/>
    </xf>
    <xf numFmtId="1" fontId="3" fillId="0" borderId="1" xfId="0" applyNumberFormat="1" applyFont="1" applyBorder="1" applyAlignment="1" applyProtection="1">
      <alignment horizontal="center" vertical="center"/>
    </xf>
    <xf numFmtId="0" fontId="0" fillId="0" borderId="0" xfId="0" applyBorder="1" applyAlignment="1" applyProtection="1">
      <alignment horizontal="center" vertical="center" wrapText="1"/>
    </xf>
    <xf numFmtId="0" fontId="0" fillId="17" borderId="0" xfId="0" applyFill="1" applyBorder="1" applyAlignment="1">
      <alignment wrapText="1"/>
    </xf>
    <xf numFmtId="0" fontId="0" fillId="12" borderId="10" xfId="0" applyFill="1" applyBorder="1" applyAlignment="1">
      <alignment horizontal="center" vertical="center"/>
    </xf>
    <xf numFmtId="0" fontId="6" fillId="15" borderId="0" xfId="0" applyFont="1" applyFill="1" applyBorder="1" applyAlignment="1">
      <alignment horizontal="centerContinuous"/>
    </xf>
    <xf numFmtId="9" fontId="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1" fontId="3" fillId="0" borderId="1" xfId="0" applyNumberFormat="1" applyFont="1" applyBorder="1" applyProtection="1"/>
    <xf numFmtId="1" fontId="3" fillId="0" borderId="0" xfId="0" applyNumberFormat="1" applyFont="1" applyProtection="1"/>
    <xf numFmtId="0" fontId="5" fillId="0" borderId="0" xfId="0" applyNumberFormat="1" applyFont="1" applyAlignment="1" applyProtection="1">
      <alignment vertical="center"/>
    </xf>
    <xf numFmtId="0" fontId="2" fillId="0" borderId="1" xfId="0" applyFont="1" applyBorder="1" applyAlignment="1" applyProtection="1">
      <alignment vertical="center" wrapText="1"/>
    </xf>
    <xf numFmtId="169" fontId="4" fillId="0" borderId="0" xfId="0" applyNumberFormat="1" applyFont="1" applyBorder="1" applyAlignment="1" applyProtection="1">
      <alignment horizontal="center" vertical="center"/>
    </xf>
    <xf numFmtId="0" fontId="0" fillId="0" borderId="1" xfId="0" applyBorder="1" applyAlignment="1" applyProtection="1">
      <alignment vertical="center" wrapText="1"/>
      <protection locked="0"/>
    </xf>
    <xf numFmtId="0" fontId="0" fillId="0" borderId="0" xfId="0" applyBorder="1" applyAlignment="1" applyProtection="1">
      <alignment vertical="center" wrapText="1"/>
      <protection locked="0"/>
    </xf>
    <xf numFmtId="0" fontId="16" fillId="17" borderId="8" xfId="0" applyFont="1" applyFill="1" applyBorder="1" applyAlignment="1" applyProtection="1">
      <alignment horizontal="center" vertical="center"/>
    </xf>
    <xf numFmtId="0" fontId="16" fillId="0" borderId="11" xfId="0" applyFont="1" applyFill="1" applyBorder="1" applyAlignment="1" applyProtection="1">
      <alignment horizontal="center" vertical="center"/>
      <protection locked="0"/>
    </xf>
    <xf numFmtId="1" fontId="14" fillId="19" borderId="1" xfId="2" applyNumberFormat="1" applyFont="1" applyFill="1" applyBorder="1" applyAlignment="1" applyProtection="1">
      <alignment horizontal="center" vertical="center" wrapText="1"/>
    </xf>
    <xf numFmtId="0" fontId="14" fillId="19" borderId="1" xfId="2" applyFont="1" applyFill="1" applyBorder="1" applyAlignment="1" applyProtection="1">
      <alignment horizontal="center" vertical="center" wrapText="1"/>
      <protection locked="0"/>
    </xf>
    <xf numFmtId="0" fontId="14" fillId="19" borderId="25" xfId="2" applyFont="1" applyFill="1" applyBorder="1" applyAlignment="1" applyProtection="1">
      <alignment horizontal="center" vertical="center" wrapText="1"/>
      <protection locked="0"/>
    </xf>
    <xf numFmtId="0" fontId="16" fillId="17" borderId="7" xfId="2" applyFont="1" applyFill="1" applyBorder="1" applyAlignment="1">
      <alignment horizontal="center" vertical="center" wrapText="1"/>
    </xf>
    <xf numFmtId="0" fontId="14" fillId="0" borderId="9" xfId="2" applyFont="1" applyBorder="1" applyAlignment="1" applyProtection="1">
      <alignment horizontal="center" vertical="center" wrapText="1"/>
      <protection locked="0"/>
    </xf>
    <xf numFmtId="164" fontId="14" fillId="0" borderId="9" xfId="2" applyNumberFormat="1" applyFont="1" applyBorder="1" applyAlignment="1" applyProtection="1">
      <alignment horizontal="center" vertical="center" wrapText="1"/>
    </xf>
    <xf numFmtId="0" fontId="14" fillId="0" borderId="9" xfId="2" applyFont="1" applyBorder="1" applyAlignment="1" applyProtection="1">
      <alignment horizontal="center" vertical="center" wrapText="1"/>
    </xf>
    <xf numFmtId="0" fontId="14" fillId="0" borderId="0" xfId="2" applyFont="1" applyAlignment="1" applyProtection="1">
      <alignment wrapText="1"/>
    </xf>
    <xf numFmtId="0" fontId="14" fillId="0" borderId="0" xfId="2" applyFont="1" applyAlignment="1" applyProtection="1">
      <alignment wrapText="1"/>
      <protection locked="0"/>
    </xf>
    <xf numFmtId="0" fontId="14" fillId="0" borderId="1" xfId="2" applyFont="1" applyBorder="1" applyAlignment="1" applyProtection="1">
      <alignment horizontal="center" vertical="center" wrapText="1"/>
      <protection locked="0"/>
    </xf>
    <xf numFmtId="1" fontId="14" fillId="0" borderId="6" xfId="2" applyNumberFormat="1" applyFont="1" applyBorder="1" applyAlignment="1" applyProtection="1">
      <alignment horizontal="center" vertical="center" wrapText="1"/>
      <protection locked="0"/>
    </xf>
    <xf numFmtId="164" fontId="14" fillId="0" borderId="6" xfId="2" applyNumberFormat="1" applyFont="1" applyBorder="1" applyAlignment="1" applyProtection="1">
      <alignment horizontal="center" vertical="center" wrapText="1"/>
      <protection locked="0"/>
    </xf>
    <xf numFmtId="0" fontId="14" fillId="0" borderId="1" xfId="2" applyNumberFormat="1" applyFont="1" applyBorder="1" applyAlignment="1" applyProtection="1">
      <alignment horizontal="center" vertical="center" wrapText="1"/>
      <protection locked="0"/>
    </xf>
    <xf numFmtId="2" fontId="14" fillId="0" borderId="1" xfId="2" applyNumberFormat="1" applyFont="1" applyBorder="1" applyAlignment="1" applyProtection="1">
      <alignment horizontal="center" vertical="center" wrapText="1"/>
      <protection locked="0"/>
    </xf>
    <xf numFmtId="37" fontId="14" fillId="0" borderId="2" xfId="1" applyNumberFormat="1" applyFont="1" applyBorder="1" applyAlignment="1" applyProtection="1">
      <alignment horizontal="center" vertical="center" wrapText="1"/>
      <protection locked="0"/>
    </xf>
    <xf numFmtId="44" fontId="14" fillId="0" borderId="17" xfId="1" applyFont="1" applyBorder="1" applyAlignment="1" applyProtection="1">
      <alignment horizontal="center" vertical="center" wrapText="1"/>
      <protection locked="0"/>
    </xf>
    <xf numFmtId="49" fontId="14" fillId="0" borderId="1" xfId="1" applyNumberFormat="1" applyFont="1" applyFill="1" applyBorder="1" applyAlignment="1" applyProtection="1">
      <alignment horizontal="center" vertical="center" wrapText="1"/>
      <protection locked="0"/>
    </xf>
    <xf numFmtId="0" fontId="14" fillId="0" borderId="1" xfId="2" applyFont="1" applyFill="1" applyBorder="1" applyAlignment="1" applyProtection="1">
      <alignment horizontal="center" vertical="center" wrapText="1"/>
      <protection locked="0"/>
    </xf>
    <xf numFmtId="14" fontId="14" fillId="0" borderId="1" xfId="2" applyNumberFormat="1" applyFont="1" applyBorder="1" applyAlignment="1" applyProtection="1">
      <alignment horizontal="center" vertical="center" wrapText="1"/>
      <protection locked="0"/>
    </xf>
    <xf numFmtId="0" fontId="14" fillId="0" borderId="25" xfId="2" applyFont="1" applyBorder="1" applyAlignment="1" applyProtection="1">
      <alignment horizontal="center" vertical="center" wrapText="1"/>
      <protection locked="0"/>
    </xf>
    <xf numFmtId="1" fontId="14" fillId="0" borderId="1" xfId="2" applyNumberFormat="1" applyFont="1" applyBorder="1" applyAlignment="1" applyProtection="1">
      <alignment horizontal="center" vertical="center" wrapText="1"/>
      <protection locked="0"/>
    </xf>
    <xf numFmtId="164" fontId="14" fillId="0" borderId="1" xfId="2" applyNumberFormat="1" applyFont="1" applyBorder="1" applyAlignment="1" applyProtection="1">
      <alignment horizontal="center" vertical="center" wrapText="1"/>
      <protection locked="0"/>
    </xf>
    <xf numFmtId="0" fontId="14" fillId="0" borderId="7" xfId="2" applyFont="1" applyBorder="1" applyAlignment="1" applyProtection="1">
      <alignment horizontal="center" vertical="center" wrapText="1"/>
      <protection locked="0"/>
    </xf>
    <xf numFmtId="1" fontId="14" fillId="0" borderId="13" xfId="2" applyNumberFormat="1" applyFont="1" applyBorder="1" applyAlignment="1" applyProtection="1">
      <alignment horizontal="center" vertical="center" wrapText="1"/>
      <protection locked="0"/>
    </xf>
    <xf numFmtId="164" fontId="14" fillId="0" borderId="13" xfId="2" applyNumberFormat="1" applyFont="1" applyBorder="1" applyAlignment="1" applyProtection="1">
      <alignment horizontal="center" vertical="center" wrapText="1"/>
      <protection locked="0"/>
    </xf>
    <xf numFmtId="2" fontId="14" fillId="0" borderId="7" xfId="2" applyNumberFormat="1" applyFont="1" applyBorder="1" applyAlignment="1" applyProtection="1">
      <alignment horizontal="center" vertical="center" wrapText="1"/>
      <protection locked="0"/>
    </xf>
    <xf numFmtId="44" fontId="14" fillId="0" borderId="28" xfId="1" applyFont="1" applyBorder="1" applyAlignment="1" applyProtection="1">
      <alignment horizontal="center" vertical="center" wrapText="1"/>
      <protection locked="0"/>
    </xf>
    <xf numFmtId="49" fontId="14" fillId="0" borderId="7" xfId="1" applyNumberFormat="1" applyFont="1" applyFill="1" applyBorder="1" applyAlignment="1" applyProtection="1">
      <alignment horizontal="center" vertical="center" wrapText="1"/>
      <protection locked="0"/>
    </xf>
    <xf numFmtId="0" fontId="14" fillId="0" borderId="7" xfId="2" applyFont="1" applyFill="1" applyBorder="1" applyAlignment="1" applyProtection="1">
      <alignment horizontal="center" vertical="center" wrapText="1"/>
      <protection locked="0"/>
    </xf>
    <xf numFmtId="0" fontId="14" fillId="0" borderId="29" xfId="2" applyFont="1" applyBorder="1" applyAlignment="1" applyProtection="1">
      <alignment horizontal="center" vertical="center" wrapText="1"/>
      <protection locked="0"/>
    </xf>
    <xf numFmtId="0" fontId="14" fillId="0" borderId="1" xfId="2" applyFont="1" applyBorder="1" applyAlignment="1">
      <alignment wrapText="1"/>
    </xf>
    <xf numFmtId="0" fontId="14" fillId="0" borderId="1" xfId="2" applyFont="1" applyBorder="1" applyAlignment="1">
      <alignment horizontal="center" wrapText="1"/>
    </xf>
    <xf numFmtId="0" fontId="14" fillId="0" borderId="1" xfId="2" applyNumberFormat="1" applyFont="1" applyBorder="1" applyAlignment="1">
      <alignment wrapText="1"/>
    </xf>
    <xf numFmtId="1" fontId="14" fillId="0" borderId="1" xfId="2" applyNumberFormat="1" applyFont="1" applyBorder="1" applyAlignment="1">
      <alignment horizontal="center" wrapText="1"/>
    </xf>
    <xf numFmtId="0" fontId="14" fillId="0" borderId="0" xfId="2" applyNumberFormat="1" applyFont="1" applyAlignment="1">
      <alignment wrapText="1"/>
    </xf>
    <xf numFmtId="1" fontId="14" fillId="0" borderId="0" xfId="2" applyNumberFormat="1" applyFont="1" applyAlignment="1">
      <alignment horizontal="center" wrapText="1"/>
    </xf>
    <xf numFmtId="0" fontId="2" fillId="17" borderId="1" xfId="0" applyFont="1" applyFill="1" applyBorder="1" applyAlignment="1" applyProtection="1">
      <alignment vertical="center"/>
    </xf>
    <xf numFmtId="0" fontId="2" fillId="0" borderId="0" xfId="0" applyFont="1"/>
    <xf numFmtId="1" fontId="14" fillId="0" borderId="1" xfId="2" applyNumberFormat="1" applyFont="1" applyBorder="1" applyAlignment="1" applyProtection="1">
      <alignment horizontal="center" vertical="center" wrapText="1"/>
      <protection locked="0"/>
    </xf>
    <xf numFmtId="1" fontId="14" fillId="0" borderId="1" xfId="2" applyNumberFormat="1" applyFont="1" applyBorder="1" applyAlignment="1">
      <alignment wrapText="1"/>
    </xf>
    <xf numFmtId="44" fontId="25" fillId="19" borderId="17" xfId="1" applyFont="1" applyFill="1" applyBorder="1" applyAlignment="1" applyProtection="1">
      <alignment horizontal="center" vertical="center" wrapText="1"/>
    </xf>
    <xf numFmtId="0" fontId="25" fillId="19" borderId="1" xfId="2" applyFont="1" applyFill="1" applyBorder="1" applyAlignment="1" applyProtection="1">
      <alignment horizontal="center" vertical="center" wrapText="1"/>
    </xf>
    <xf numFmtId="1" fontId="14" fillId="0" borderId="1" xfId="2" applyNumberFormat="1" applyFont="1" applyBorder="1" applyAlignment="1" applyProtection="1">
      <alignment horizontal="center" vertical="center" wrapText="1"/>
      <protection locked="0"/>
    </xf>
    <xf numFmtId="1" fontId="3" fillId="0" borderId="0" xfId="0" applyNumberFormat="1" applyFont="1"/>
    <xf numFmtId="9" fontId="3" fillId="0" borderId="0" xfId="0" applyNumberFormat="1" applyFont="1"/>
    <xf numFmtId="170" fontId="2" fillId="0" borderId="0" xfId="0" applyNumberFormat="1" applyFont="1"/>
    <xf numFmtId="170" fontId="0" fillId="0" borderId="0" xfId="0" applyNumberFormat="1"/>
    <xf numFmtId="9" fontId="0" fillId="0" borderId="0" xfId="0" applyNumberFormat="1"/>
    <xf numFmtId="0" fontId="10" fillId="0" borderId="0" xfId="0" applyFont="1" applyBorder="1" applyAlignment="1" applyProtection="1">
      <alignment horizontal="left" vertical="center"/>
    </xf>
    <xf numFmtId="0" fontId="4" fillId="2" borderId="0" xfId="0" applyFont="1" applyFill="1" applyBorder="1" applyAlignment="1" applyProtection="1">
      <alignment horizontal="center" vertical="center"/>
    </xf>
    <xf numFmtId="0" fontId="0" fillId="0" borderId="8" xfId="0" applyBorder="1"/>
    <xf numFmtId="0" fontId="0" fillId="0" borderId="11" xfId="0" applyBorder="1"/>
    <xf numFmtId="0" fontId="0" fillId="0" borderId="12" xfId="0" applyBorder="1"/>
    <xf numFmtId="0" fontId="0" fillId="0" borderId="14" xfId="0" applyBorder="1"/>
    <xf numFmtId="0" fontId="0" fillId="0" borderId="6" xfId="0" applyBorder="1"/>
    <xf numFmtId="0" fontId="14" fillId="0" borderId="0" xfId="2" applyFont="1" applyProtection="1">
      <protection locked="0"/>
    </xf>
    <xf numFmtId="0" fontId="14" fillId="17" borderId="3" xfId="2" applyFont="1" applyFill="1" applyBorder="1" applyAlignment="1">
      <alignment vertical="top"/>
    </xf>
    <xf numFmtId="0" fontId="14" fillId="3" borderId="10" xfId="2" applyFont="1" applyFill="1" applyBorder="1" applyAlignment="1">
      <alignment horizontal="left" vertical="top"/>
    </xf>
    <xf numFmtId="0" fontId="14" fillId="0" borderId="1" xfId="2" applyFont="1" applyBorder="1" applyAlignment="1" applyProtection="1">
      <alignment horizontal="center" vertical="center"/>
      <protection locked="0"/>
    </xf>
    <xf numFmtId="0" fontId="14" fillId="3" borderId="2" xfId="2" applyFont="1" applyFill="1" applyBorder="1" applyAlignment="1">
      <alignment horizontal="left" vertical="top"/>
    </xf>
    <xf numFmtId="0" fontId="14" fillId="0" borderId="1" xfId="2" applyFont="1" applyBorder="1" applyAlignment="1">
      <alignment horizontal="left" vertical="center"/>
    </xf>
    <xf numFmtId="0" fontId="14" fillId="9" borderId="1" xfId="2" applyFont="1" applyFill="1" applyBorder="1"/>
    <xf numFmtId="0" fontId="14" fillId="0" borderId="1" xfId="2" applyFont="1" applyBorder="1"/>
    <xf numFmtId="1" fontId="0" fillId="0" borderId="0" xfId="0" applyNumberFormat="1" applyBorder="1" applyAlignment="1">
      <alignment horizontal="center" vertical="center" wrapText="1"/>
    </xf>
    <xf numFmtId="0" fontId="9" fillId="7" borderId="0" xfId="0" applyFont="1" applyFill="1" applyBorder="1" applyAlignment="1" applyProtection="1">
      <alignment horizontal="center" vertical="center"/>
      <protection locked="0"/>
    </xf>
    <xf numFmtId="9" fontId="3" fillId="0" borderId="1" xfId="0" applyNumberFormat="1" applyFont="1" applyFill="1" applyBorder="1" applyAlignment="1" applyProtection="1">
      <alignment horizontal="center" vertical="center" wrapText="1"/>
      <protection locked="0"/>
    </xf>
    <xf numFmtId="0" fontId="2" fillId="0" borderId="0" xfId="0" applyFont="1" applyAlignment="1">
      <alignment wrapText="1"/>
    </xf>
    <xf numFmtId="0" fontId="23" fillId="7" borderId="0" xfId="0" applyFont="1" applyFill="1" applyBorder="1" applyAlignment="1" applyProtection="1">
      <alignment horizontal="center" vertical="center" wrapText="1"/>
    </xf>
    <xf numFmtId="9" fontId="3" fillId="0" borderId="0" xfId="0" applyNumberFormat="1" applyFont="1" applyFill="1" applyBorder="1" applyAlignment="1" applyProtection="1">
      <alignment horizontal="center" vertical="center" wrapText="1"/>
      <protection locked="0"/>
    </xf>
    <xf numFmtId="0" fontId="3" fillId="0" borderId="0" xfId="0" applyFont="1" applyAlignment="1" applyProtection="1">
      <alignment horizontal="centerContinuous"/>
      <protection locked="0"/>
    </xf>
    <xf numFmtId="0" fontId="3" fillId="0" borderId="1" xfId="0" applyFont="1" applyFill="1" applyBorder="1" applyAlignment="1">
      <alignment horizontal="center" vertical="center"/>
    </xf>
    <xf numFmtId="0" fontId="0" fillId="14" borderId="0" xfId="0" applyFill="1"/>
    <xf numFmtId="0" fontId="0" fillId="13" borderId="0" xfId="0" applyFill="1"/>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Continuous" vertical="center"/>
    </xf>
    <xf numFmtId="0" fontId="3" fillId="0" borderId="1" xfId="0" applyFont="1" applyFill="1" applyBorder="1" applyAlignment="1" applyProtection="1">
      <alignment horizontal="centerContinuous" vertical="center" wrapText="1"/>
      <protection locked="0"/>
    </xf>
    <xf numFmtId="171" fontId="3" fillId="0" borderId="0" xfId="0" applyNumberFormat="1" applyFont="1" applyBorder="1" applyAlignment="1">
      <alignment horizontal="center" vertical="center"/>
    </xf>
    <xf numFmtId="0" fontId="3" fillId="17" borderId="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xf>
    <xf numFmtId="1" fontId="14" fillId="17" borderId="7" xfId="0" applyNumberFormat="1" applyFont="1" applyFill="1" applyBorder="1" applyAlignment="1">
      <alignment horizontal="center" vertical="center" wrapText="1"/>
    </xf>
    <xf numFmtId="9" fontId="5" fillId="0" borderId="5" xfId="0" applyNumberFormat="1" applyFont="1" applyBorder="1" applyAlignment="1">
      <alignment horizontal="center" vertical="center"/>
    </xf>
    <xf numFmtId="0" fontId="16" fillId="17" borderId="9" xfId="0" applyFont="1" applyFill="1" applyBorder="1" applyAlignment="1" applyProtection="1">
      <alignment horizontal="center" vertical="center" wrapText="1"/>
    </xf>
    <xf numFmtId="0" fontId="32" fillId="0" borderId="0" xfId="0" applyFont="1"/>
    <xf numFmtId="0" fontId="32" fillId="0" borderId="0" xfId="2" applyFont="1" applyAlignment="1">
      <alignment wrapText="1"/>
    </xf>
    <xf numFmtId="4" fontId="0" fillId="0" borderId="0" xfId="0" applyNumberFormat="1" applyBorder="1" applyAlignment="1" applyProtection="1">
      <alignment horizontal="center" vertical="center" wrapText="1"/>
    </xf>
    <xf numFmtId="0" fontId="2" fillId="0" borderId="0" xfId="0" applyFont="1" applyBorder="1" applyAlignment="1" applyProtection="1">
      <alignment horizontal="right" vertical="center"/>
    </xf>
    <xf numFmtId="0" fontId="9" fillId="7" borderId="0" xfId="0" applyFont="1" applyFill="1" applyBorder="1" applyAlignment="1" applyProtection="1">
      <alignment horizontal="right" vertical="center"/>
      <protection locked="0"/>
    </xf>
    <xf numFmtId="0" fontId="2" fillId="0" borderId="0" xfId="0" applyFont="1" applyBorder="1" applyAlignment="1">
      <alignment horizontal="right" vertical="center"/>
    </xf>
    <xf numFmtId="0" fontId="3" fillId="0" borderId="0" xfId="0" quotePrefix="1" applyFont="1" applyProtection="1">
      <protection locked="0"/>
    </xf>
    <xf numFmtId="0" fontId="16" fillId="0" borderId="0" xfId="2" applyFont="1" applyAlignment="1" applyProtection="1">
      <alignment horizontal="center"/>
      <protection locked="0"/>
    </xf>
    <xf numFmtId="164" fontId="14" fillId="0" borderId="0" xfId="2" applyNumberFormat="1" applyFont="1"/>
    <xf numFmtId="0" fontId="16" fillId="17" borderId="2" xfId="2" applyFont="1" applyFill="1" applyBorder="1" applyAlignment="1">
      <alignment horizontal="left" vertical="center"/>
    </xf>
    <xf numFmtId="0" fontId="14" fillId="17" borderId="10" xfId="2" applyFont="1" applyFill="1" applyBorder="1"/>
    <xf numFmtId="0" fontId="16" fillId="17" borderId="3" xfId="2" applyFont="1" applyFill="1" applyBorder="1" applyAlignment="1">
      <alignment horizontal="left" vertical="center"/>
    </xf>
    <xf numFmtId="0" fontId="14" fillId="17" borderId="3" xfId="2" applyFont="1" applyFill="1" applyBorder="1"/>
    <xf numFmtId="0" fontId="16" fillId="17" borderId="1" xfId="2" applyFont="1" applyFill="1" applyBorder="1" applyAlignment="1">
      <alignment horizontal="center" vertical="center"/>
    </xf>
    <xf numFmtId="0" fontId="14" fillId="0" borderId="1" xfId="2" applyFont="1" applyBorder="1" applyAlignment="1">
      <alignment horizontal="center" vertical="center"/>
    </xf>
    <xf numFmtId="0" fontId="16" fillId="0" borderId="0" xfId="2" applyFont="1" applyAlignment="1">
      <alignment horizontal="left" vertical="center"/>
    </xf>
    <xf numFmtId="9" fontId="14" fillId="0" borderId="1" xfId="2" applyNumberFormat="1" applyFont="1" applyBorder="1"/>
    <xf numFmtId="0" fontId="14" fillId="0" borderId="0" xfId="2" applyFont="1" applyAlignment="1">
      <alignment horizontal="left"/>
    </xf>
    <xf numFmtId="0" fontId="14" fillId="10" borderId="1" xfId="2" applyFont="1" applyFill="1" applyBorder="1" applyAlignment="1">
      <alignment horizontal="center" vertical="center"/>
    </xf>
    <xf numFmtId="0" fontId="16" fillId="0" borderId="1" xfId="2" applyFont="1" applyBorder="1" applyAlignment="1">
      <alignment horizontal="right" vertical="center"/>
    </xf>
    <xf numFmtId="9" fontId="16" fillId="0" borderId="1" xfId="2" applyNumberFormat="1" applyFont="1" applyBorder="1" applyAlignment="1">
      <alignment horizontal="center" vertical="center"/>
    </xf>
    <xf numFmtId="0" fontId="14" fillId="0" borderId="0" xfId="2" quotePrefix="1" applyFont="1"/>
    <xf numFmtId="0" fontId="0" fillId="0" borderId="0" xfId="0" applyFill="1" applyAlignment="1">
      <alignment wrapText="1"/>
    </xf>
    <xf numFmtId="0" fontId="0" fillId="0" borderId="0" xfId="0" applyBorder="1" applyAlignment="1" applyProtection="1">
      <alignment horizontal="center" vertical="center"/>
    </xf>
    <xf numFmtId="0" fontId="0" fillId="0" borderId="0" xfId="0" applyBorder="1" applyAlignment="1" applyProtection="1">
      <alignment vertical="center"/>
    </xf>
    <xf numFmtId="0" fontId="21" fillId="0" borderId="2" xfId="0" applyFont="1" applyFill="1" applyBorder="1" applyAlignment="1" applyProtection="1">
      <alignment horizontal="left" vertical="center" wrapText="1"/>
    </xf>
    <xf numFmtId="0" fontId="21" fillId="0" borderId="10" xfId="0" applyFont="1" applyFill="1" applyBorder="1" applyAlignment="1" applyProtection="1">
      <alignment horizontal="left" vertical="center" wrapText="1"/>
    </xf>
    <xf numFmtId="0" fontId="0" fillId="0" borderId="0" xfId="0" applyBorder="1" applyAlignment="1" applyProtection="1">
      <alignment horizontal="left" vertical="center"/>
    </xf>
    <xf numFmtId="0" fontId="16" fillId="17" borderId="1" xfId="0" applyFont="1" applyFill="1" applyBorder="1" applyAlignment="1">
      <alignment horizontal="center" wrapText="1"/>
    </xf>
    <xf numFmtId="0" fontId="3" fillId="17" borderId="1" xfId="0" applyFont="1" applyFill="1" applyBorder="1"/>
    <xf numFmtId="0" fontId="16" fillId="0" borderId="0" xfId="2" applyFont="1" applyAlignment="1">
      <alignment horizontal="left" vertical="top"/>
    </xf>
    <xf numFmtId="0" fontId="15" fillId="0" borderId="0" xfId="2" applyFont="1" applyAlignment="1">
      <alignment horizontal="left" vertical="top"/>
    </xf>
    <xf numFmtId="49" fontId="14" fillId="0" borderId="0" xfId="2" applyNumberFormat="1" applyFont="1" applyAlignment="1">
      <alignment horizontal="left" vertical="top" wrapText="1"/>
    </xf>
    <xf numFmtId="0" fontId="3" fillId="11" borderId="1" xfId="0" applyFont="1" applyFill="1" applyBorder="1" applyAlignment="1">
      <alignment horizontal="center" vertical="center"/>
    </xf>
    <xf numFmtId="0" fontId="9" fillId="17" borderId="8" xfId="0" applyFont="1" applyFill="1" applyBorder="1" applyAlignment="1" applyProtection="1">
      <alignment horizontal="center" vertical="center" wrapText="1"/>
    </xf>
    <xf numFmtId="0" fontId="9" fillId="17" borderId="8" xfId="0" applyFont="1" applyFill="1" applyBorder="1" applyAlignment="1">
      <alignment horizontal="center" vertical="center" wrapText="1"/>
    </xf>
    <xf numFmtId="9" fontId="5" fillId="0" borderId="14" xfId="0" applyNumberFormat="1" applyFont="1" applyBorder="1" applyAlignment="1" applyProtection="1">
      <alignment horizontal="center" vertical="center"/>
    </xf>
    <xf numFmtId="0" fontId="2" fillId="0" borderId="3" xfId="0" applyFont="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9" fontId="5" fillId="3" borderId="1" xfId="0" applyNumberFormat="1" applyFont="1" applyFill="1" applyBorder="1" applyAlignment="1">
      <alignment horizontal="right" vertical="top"/>
    </xf>
    <xf numFmtId="9" fontId="2" fillId="0" borderId="3" xfId="0" applyNumberFormat="1" applyFont="1" applyBorder="1" applyAlignment="1" applyProtection="1">
      <alignment horizontal="center" vertical="center"/>
      <protection locked="0"/>
    </xf>
    <xf numFmtId="0" fontId="16" fillId="9" borderId="8" xfId="0" applyFont="1" applyFill="1" applyBorder="1" applyAlignment="1" applyProtection="1">
      <alignment horizontal="left" vertical="top" wrapText="1"/>
    </xf>
    <xf numFmtId="0" fontId="0" fillId="9" borderId="11" xfId="0" applyFill="1" applyBorder="1" applyAlignment="1">
      <alignment horizontal="left" vertical="top" wrapText="1"/>
    </xf>
    <xf numFmtId="0" fontId="0" fillId="0" borderId="11" xfId="0" applyBorder="1" applyAlignment="1"/>
    <xf numFmtId="0" fontId="0" fillId="0" borderId="12" xfId="0" applyBorder="1" applyAlignment="1"/>
    <xf numFmtId="0" fontId="9" fillId="0" borderId="1" xfId="0" applyFont="1" applyBorder="1"/>
    <xf numFmtId="0" fontId="9" fillId="0" borderId="1" xfId="0" applyFont="1" applyFill="1" applyBorder="1"/>
    <xf numFmtId="9" fontId="9" fillId="0" borderId="1" xfId="0" applyNumberFormat="1" applyFont="1" applyBorder="1"/>
    <xf numFmtId="0" fontId="5" fillId="12" borderId="10" xfId="0" applyFont="1" applyFill="1" applyBorder="1" applyAlignment="1">
      <alignment horizontal="center" vertical="top" wrapText="1"/>
    </xf>
    <xf numFmtId="165" fontId="3" fillId="0" borderId="1" xfId="0" applyNumberFormat="1" applyFont="1" applyBorder="1" applyAlignment="1" applyProtection="1">
      <alignment horizontal="right" vertical="center"/>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5" fillId="11" borderId="2" xfId="0" applyFont="1" applyFill="1" applyBorder="1" applyAlignment="1" applyProtection="1">
      <alignment horizontal="center" vertical="center"/>
    </xf>
    <xf numFmtId="0" fontId="5" fillId="11" borderId="10" xfId="0" applyFont="1" applyFill="1" applyBorder="1" applyAlignment="1" applyProtection="1">
      <alignment horizontal="center" vertical="center" wrapText="1"/>
    </xf>
    <xf numFmtId="0" fontId="5" fillId="11" borderId="3" xfId="0" applyFont="1" applyFill="1" applyBorder="1" applyAlignment="1" applyProtection="1">
      <alignment horizontal="center" vertical="center"/>
    </xf>
    <xf numFmtId="0" fontId="3" fillId="11" borderId="1" xfId="0" applyFont="1" applyFill="1" applyBorder="1" applyAlignment="1" applyProtection="1">
      <alignment horizontal="center" vertical="center"/>
    </xf>
    <xf numFmtId="0" fontId="5" fillId="0" borderId="0" xfId="0" applyFont="1" applyBorder="1" applyAlignment="1" applyProtection="1">
      <alignment horizontal="center" vertical="center"/>
    </xf>
    <xf numFmtId="0" fontId="3" fillId="0" borderId="1" xfId="0" applyFont="1" applyFill="1" applyBorder="1" applyAlignment="1" applyProtection="1">
      <alignment horizontal="center"/>
    </xf>
    <xf numFmtId="9" fontId="3" fillId="0" borderId="1" xfId="0" applyNumberFormat="1" applyFont="1" applyBorder="1" applyAlignment="1" applyProtection="1">
      <alignment horizontal="center"/>
    </xf>
    <xf numFmtId="0" fontId="3" fillId="0" borderId="1" xfId="0" applyFont="1" applyFill="1" applyBorder="1" applyAlignment="1">
      <alignment horizontal="center"/>
    </xf>
    <xf numFmtId="0" fontId="3" fillId="0" borderId="1" xfId="0" applyFont="1" applyBorder="1" applyAlignment="1">
      <alignment horizontal="center"/>
    </xf>
    <xf numFmtId="0" fontId="3" fillId="9" borderId="1" xfId="0" applyFont="1" applyFill="1" applyBorder="1" applyAlignment="1">
      <alignment horizontal="center"/>
    </xf>
    <xf numFmtId="0" fontId="3" fillId="11" borderId="1" xfId="0" applyFont="1" applyFill="1" applyBorder="1" applyAlignment="1">
      <alignment horizontal="center"/>
    </xf>
    <xf numFmtId="9" fontId="3" fillId="11" borderId="1" xfId="0" applyNumberFormat="1" applyFont="1" applyFill="1" applyBorder="1" applyAlignment="1" applyProtection="1">
      <alignment horizontal="center" vertical="center"/>
    </xf>
    <xf numFmtId="0" fontId="0" fillId="11" borderId="0" xfId="0" applyFill="1" applyBorder="1" applyAlignment="1" applyProtection="1">
      <alignment vertical="center"/>
    </xf>
    <xf numFmtId="0" fontId="3"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Border="1" applyAlignment="1" applyProtection="1">
      <alignment horizontal="center"/>
      <protection locked="0"/>
    </xf>
    <xf numFmtId="0" fontId="5" fillId="11" borderId="0" xfId="0" applyFont="1" applyFill="1" applyBorder="1" applyAlignment="1" applyProtection="1">
      <alignment horizontal="center"/>
      <protection locked="0"/>
    </xf>
    <xf numFmtId="0" fontId="3" fillId="0" borderId="0" xfId="0" applyNumberFormat="1" applyFont="1" applyFill="1" applyBorder="1" applyAlignment="1" applyProtection="1">
      <alignment horizontal="center"/>
      <protection locked="0"/>
    </xf>
    <xf numFmtId="165" fontId="3" fillId="0" borderId="0" xfId="0" applyNumberFormat="1" applyFont="1" applyFill="1" applyBorder="1" applyAlignment="1" applyProtection="1">
      <alignment horizontal="center"/>
      <protection locked="0"/>
    </xf>
    <xf numFmtId="0" fontId="9" fillId="0" borderId="0" xfId="0" applyFont="1" applyBorder="1" applyAlignment="1" applyProtection="1">
      <protection locked="0"/>
    </xf>
    <xf numFmtId="0" fontId="3" fillId="0" borderId="0" xfId="0" applyFont="1" applyBorder="1" applyAlignment="1" applyProtection="1">
      <alignment horizontal="center" wrapText="1"/>
    </xf>
    <xf numFmtId="0" fontId="3" fillId="0" borderId="0" xfId="0" applyFont="1" applyFill="1" applyBorder="1" applyAlignment="1" applyProtection="1">
      <protection locked="0"/>
    </xf>
    <xf numFmtId="0" fontId="9" fillId="0" borderId="0" xfId="0" applyFont="1" applyFill="1" applyBorder="1" applyAlignment="1" applyProtection="1">
      <alignment horizontal="center"/>
      <protection locked="0"/>
    </xf>
    <xf numFmtId="0" fontId="3" fillId="0" borderId="1" xfId="0" applyNumberFormat="1" applyFont="1" applyFill="1" applyBorder="1" applyAlignment="1" applyProtection="1">
      <alignment horizontal="center" wrapText="1"/>
      <protection locked="0"/>
    </xf>
    <xf numFmtId="0" fontId="5" fillId="0" borderId="0" xfId="0" applyFont="1" applyBorder="1" applyAlignment="1">
      <alignment horizontal="left"/>
    </xf>
    <xf numFmtId="0" fontId="3" fillId="3" borderId="0" xfId="0" applyFont="1" applyFill="1" applyBorder="1" applyAlignment="1">
      <alignment horizontal="left"/>
    </xf>
    <xf numFmtId="0" fontId="3" fillId="0" borderId="1" xfId="0" applyNumberFormat="1" applyFont="1" applyBorder="1" applyAlignment="1" applyProtection="1">
      <alignment horizontal="center" wrapText="1"/>
      <protection locked="0"/>
    </xf>
    <xf numFmtId="0" fontId="3" fillId="0" borderId="1" xfId="0" applyFont="1" applyFill="1" applyBorder="1" applyAlignment="1" applyProtection="1">
      <alignment horizontal="center"/>
      <protection locked="0"/>
    </xf>
    <xf numFmtId="0" fontId="5" fillId="0" borderId="0" xfId="0" applyFont="1" applyFill="1" applyBorder="1" applyAlignment="1">
      <alignment horizontal="left"/>
    </xf>
    <xf numFmtId="0" fontId="3" fillId="3" borderId="2" xfId="0" applyFont="1" applyFill="1" applyBorder="1" applyAlignment="1">
      <alignment horizontal="left"/>
    </xf>
    <xf numFmtId="0" fontId="3" fillId="0" borderId="0" xfId="0" applyFont="1" applyFill="1" applyBorder="1" applyAlignment="1"/>
    <xf numFmtId="0" fontId="3" fillId="10" borderId="1" xfId="0" applyFont="1" applyFill="1" applyBorder="1" applyAlignment="1" applyProtection="1">
      <alignment horizontal="center"/>
    </xf>
    <xf numFmtId="9" fontId="3" fillId="3" borderId="1" xfId="0" applyNumberFormat="1" applyFont="1" applyFill="1" applyBorder="1" applyAlignment="1" applyProtection="1">
      <alignment horizontal="center"/>
    </xf>
    <xf numFmtId="0" fontId="3" fillId="0" borderId="1" xfId="0" applyFont="1" applyBorder="1" applyAlignment="1" applyProtection="1">
      <alignment horizontal="center"/>
      <protection locked="0"/>
    </xf>
    <xf numFmtId="0" fontId="3" fillId="0" borderId="0" xfId="0" applyFont="1" applyBorder="1" applyAlignment="1" applyProtection="1">
      <alignment horizontal="left" wrapText="1"/>
      <protection locked="0"/>
    </xf>
    <xf numFmtId="9" fontId="3" fillId="0" borderId="1" xfId="0" applyNumberFormat="1" applyFont="1" applyFill="1" applyBorder="1" applyAlignment="1" applyProtection="1">
      <alignment horizontal="center"/>
      <protection locked="0"/>
    </xf>
    <xf numFmtId="0" fontId="3" fillId="0" borderId="0" xfId="0" applyFont="1" applyFill="1" applyBorder="1" applyAlignment="1">
      <alignment horizontal="left"/>
    </xf>
    <xf numFmtId="0" fontId="3" fillId="0" borderId="1" xfId="0" applyFont="1" applyBorder="1" applyAlignment="1" applyProtection="1">
      <alignment horizontal="center" wrapText="1"/>
      <protection locked="0"/>
    </xf>
    <xf numFmtId="0" fontId="3" fillId="11" borderId="1" xfId="0" applyFont="1" applyFill="1" applyBorder="1" applyAlignment="1" applyProtection="1">
      <alignment horizontal="center" vertical="center"/>
    </xf>
    <xf numFmtId="0" fontId="5" fillId="0" borderId="1" xfId="0" applyFont="1" applyBorder="1" applyAlignment="1" applyProtection="1">
      <alignment horizontal="right"/>
    </xf>
    <xf numFmtId="0" fontId="3" fillId="0" borderId="1" xfId="0" applyFont="1" applyBorder="1" applyAlignment="1" applyProtection="1"/>
    <xf numFmtId="0" fontId="3" fillId="0" borderId="1" xfId="0" applyFont="1" applyFill="1" applyBorder="1" applyAlignment="1" applyProtection="1"/>
    <xf numFmtId="0" fontId="3" fillId="11" borderId="1" xfId="0" applyFont="1" applyFill="1" applyBorder="1" applyAlignment="1" applyProtection="1">
      <alignment horizontal="center"/>
    </xf>
    <xf numFmtId="0" fontId="9" fillId="0" borderId="0" xfId="0" applyFont="1" applyBorder="1" applyAlignment="1" applyProtection="1">
      <alignment horizontal="center"/>
    </xf>
    <xf numFmtId="0" fontId="3" fillId="0" borderId="5" xfId="0" applyFont="1" applyBorder="1" applyAlignment="1"/>
    <xf numFmtId="0" fontId="3" fillId="0" borderId="5" xfId="0" applyFont="1" applyFill="1" applyBorder="1" applyAlignment="1"/>
    <xf numFmtId="0" fontId="5" fillId="11" borderId="4" xfId="0" applyFont="1" applyFill="1" applyBorder="1" applyAlignment="1" applyProtection="1">
      <alignment horizontal="center" vertical="center" wrapText="1"/>
    </xf>
    <xf numFmtId="0" fontId="5" fillId="15" borderId="0" xfId="0" applyFont="1" applyFill="1" applyBorder="1" applyAlignment="1">
      <alignment horizontal="center" vertical="top" wrapText="1"/>
    </xf>
    <xf numFmtId="9" fontId="0" fillId="5" borderId="3" xfId="0" applyNumberFormat="1" applyFill="1" applyBorder="1" applyAlignment="1">
      <alignment horizontal="center"/>
    </xf>
    <xf numFmtId="9" fontId="0" fillId="16" borderId="3" xfId="0" applyNumberFormat="1" applyFill="1" applyBorder="1" applyAlignment="1">
      <alignment horizontal="center"/>
    </xf>
    <xf numFmtId="0" fontId="0" fillId="0" borderId="3" xfId="0" applyBorder="1"/>
    <xf numFmtId="0" fontId="0" fillId="0" borderId="3" xfId="0" applyFill="1" applyBorder="1"/>
    <xf numFmtId="0" fontId="13" fillId="15" borderId="1" xfId="0" applyFont="1" applyFill="1" applyBorder="1" applyAlignment="1">
      <alignment horizontal="centerContinuous" vertical="center"/>
    </xf>
    <xf numFmtId="0" fontId="3" fillId="0" borderId="10" xfId="0" applyFont="1" applyBorder="1" applyAlignment="1">
      <alignment horizontal="center" vertical="top"/>
    </xf>
    <xf numFmtId="0" fontId="3" fillId="16" borderId="10" xfId="0" applyFont="1" applyFill="1" applyBorder="1" applyAlignment="1">
      <alignment horizontal="center" vertical="top"/>
    </xf>
    <xf numFmtId="0" fontId="3" fillId="3" borderId="10" xfId="0" applyFont="1" applyFill="1" applyBorder="1" applyAlignment="1">
      <alignment horizontal="left" vertical="top"/>
    </xf>
    <xf numFmtId="0" fontId="0" fillId="0" borderId="10" xfId="0" applyBorder="1"/>
    <xf numFmtId="0" fontId="0" fillId="0" borderId="10" xfId="0" applyFill="1" applyBorder="1"/>
    <xf numFmtId="0" fontId="2" fillId="4" borderId="0" xfId="0" applyFont="1" applyFill="1" applyBorder="1"/>
    <xf numFmtId="0" fontId="5" fillId="0" borderId="7" xfId="0" applyFont="1" applyFill="1" applyBorder="1" applyAlignment="1">
      <alignment vertical="top"/>
    </xf>
    <xf numFmtId="0" fontId="5" fillId="0" borderId="31" xfId="0" applyFont="1" applyFill="1" applyBorder="1" applyAlignment="1">
      <alignment horizontal="right" vertical="top" wrapText="1"/>
    </xf>
    <xf numFmtId="9" fontId="3" fillId="0" borderId="2" xfId="0" applyNumberFormat="1" applyFont="1" applyBorder="1" applyAlignment="1" applyProtection="1">
      <alignment horizontal="center" vertical="center" wrapText="1"/>
    </xf>
    <xf numFmtId="9" fontId="3" fillId="0" borderId="3" xfId="0" applyNumberFormat="1" applyFont="1" applyBorder="1" applyAlignment="1" applyProtection="1">
      <alignment horizontal="center" vertical="center" wrapText="1"/>
    </xf>
    <xf numFmtId="9" fontId="3" fillId="0" borderId="10" xfId="0" applyNumberFormat="1" applyFont="1" applyBorder="1" applyAlignment="1" applyProtection="1">
      <alignment horizontal="center" vertical="center" wrapText="1"/>
    </xf>
    <xf numFmtId="9" fontId="3" fillId="0" borderId="2" xfId="0" applyNumberFormat="1" applyFont="1" applyBorder="1" applyAlignment="1" applyProtection="1">
      <alignment horizontal="center" vertical="center"/>
    </xf>
    <xf numFmtId="9" fontId="3" fillId="0" borderId="3" xfId="0" applyNumberFormat="1" applyFont="1" applyBorder="1" applyAlignment="1" applyProtection="1">
      <alignment horizontal="center" vertical="center"/>
    </xf>
    <xf numFmtId="9" fontId="3" fillId="0" borderId="10" xfId="0" applyNumberFormat="1" applyFont="1" applyBorder="1" applyAlignment="1" applyProtection="1">
      <alignment horizontal="center" vertical="center"/>
    </xf>
    <xf numFmtId="9" fontId="3" fillId="0" borderId="3" xfId="0" applyNumberFormat="1"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0" fontId="2" fillId="0" borderId="0" xfId="2" applyAlignment="1">
      <alignment wrapText="1"/>
    </xf>
    <xf numFmtId="0" fontId="14" fillId="0" borderId="0" xfId="2" applyFont="1" applyAlignment="1" applyProtection="1">
      <protection locked="0"/>
    </xf>
    <xf numFmtId="0" fontId="34" fillId="0" borderId="0" xfId="4" applyAlignment="1" applyProtection="1">
      <alignment wrapText="1"/>
      <protection locked="0"/>
    </xf>
    <xf numFmtId="0" fontId="14" fillId="0" borderId="0" xfId="2" applyFont="1" applyBorder="1" applyAlignment="1" applyProtection="1">
      <alignment wrapText="1"/>
    </xf>
    <xf numFmtId="167" fontId="2" fillId="0" borderId="0" xfId="2" applyNumberFormat="1" applyAlignment="1">
      <alignment horizontal="left"/>
    </xf>
    <xf numFmtId="49" fontId="2" fillId="0" borderId="0" xfId="2" applyNumberFormat="1"/>
    <xf numFmtId="0" fontId="2" fillId="0" borderId="0" xfId="2" applyAlignment="1">
      <alignment vertical="center"/>
    </xf>
    <xf numFmtId="0" fontId="4" fillId="0" borderId="0" xfId="2" applyFont="1" applyAlignment="1">
      <alignment horizontal="center"/>
    </xf>
    <xf numFmtId="0" fontId="2" fillId="0" borderId="0" xfId="2" applyAlignment="1">
      <alignment horizontal="justify" vertical="top" wrapText="1"/>
    </xf>
    <xf numFmtId="170" fontId="0" fillId="0" borderId="2" xfId="0" applyNumberFormat="1" applyBorder="1" applyAlignment="1">
      <alignment horizontal="center" vertical="center" wrapText="1"/>
    </xf>
    <xf numFmtId="0" fontId="14" fillId="0" borderId="1" xfId="2" applyFont="1" applyBorder="1" applyAlignment="1">
      <alignment wrapText="1"/>
    </xf>
    <xf numFmtId="170" fontId="0" fillId="0" borderId="10" xfId="0" applyNumberFormat="1" applyBorder="1" applyAlignment="1">
      <alignment horizontal="center" vertical="center" wrapText="1"/>
    </xf>
    <xf numFmtId="0" fontId="14" fillId="0" borderId="9" xfId="2" applyFont="1" applyBorder="1" applyAlignment="1">
      <alignment horizontal="center" vertical="center" wrapText="1"/>
    </xf>
    <xf numFmtId="9" fontId="3" fillId="0" borderId="2" xfId="0" applyNumberFormat="1" applyFont="1" applyBorder="1" applyAlignment="1" applyProtection="1">
      <alignment horizontal="center" vertical="center" wrapText="1"/>
    </xf>
    <xf numFmtId="9" fontId="3" fillId="0" borderId="3" xfId="0" applyNumberFormat="1" applyFont="1" applyBorder="1" applyAlignment="1" applyProtection="1">
      <alignment horizontal="center" vertical="center"/>
    </xf>
    <xf numFmtId="9" fontId="3" fillId="0" borderId="10" xfId="0" applyNumberFormat="1" applyFont="1" applyBorder="1" applyAlignment="1" applyProtection="1">
      <alignment horizontal="center" vertical="center"/>
    </xf>
    <xf numFmtId="0" fontId="3" fillId="0" borderId="1" xfId="2" applyFont="1" applyFill="1" applyBorder="1" applyAlignment="1" applyProtection="1">
      <alignment horizontal="left" vertical="center" wrapText="1"/>
    </xf>
    <xf numFmtId="0" fontId="3" fillId="0" borderId="1" xfId="2" applyFont="1" applyFill="1" applyBorder="1" applyAlignment="1">
      <alignment horizontal="left" vertical="center" wrapText="1"/>
    </xf>
    <xf numFmtId="0" fontId="3" fillId="0" borderId="0" xfId="0" applyFont="1" applyBorder="1" applyAlignment="1">
      <alignment wrapText="1"/>
    </xf>
    <xf numFmtId="0" fontId="13" fillId="12" borderId="2" xfId="0" applyFont="1" applyFill="1" applyBorder="1" applyAlignment="1">
      <alignment horizontal="center" vertical="center"/>
    </xf>
    <xf numFmtId="0" fontId="5" fillId="13" borderId="10" xfId="0" applyFont="1" applyFill="1" applyBorder="1" applyAlignment="1">
      <alignment vertical="top" wrapText="1"/>
    </xf>
    <xf numFmtId="0" fontId="0" fillId="13" borderId="10" xfId="0" applyFill="1" applyBorder="1" applyAlignment="1">
      <alignment vertical="center"/>
    </xf>
    <xf numFmtId="0" fontId="13" fillId="13" borderId="10" xfId="0" applyFont="1" applyFill="1" applyBorder="1" applyAlignment="1">
      <alignment vertical="center"/>
    </xf>
    <xf numFmtId="0" fontId="13" fillId="14" borderId="10" xfId="0" applyFont="1" applyFill="1" applyBorder="1" applyAlignment="1">
      <alignment horizontal="centerContinuous" vertical="center"/>
    </xf>
    <xf numFmtId="0" fontId="13" fillId="14" borderId="10" xfId="0" applyFont="1" applyFill="1" applyBorder="1" applyAlignment="1">
      <alignment horizontal="left" vertical="center"/>
    </xf>
    <xf numFmtId="0" fontId="9" fillId="14" borderId="10" xfId="0" applyFont="1" applyFill="1" applyBorder="1" applyAlignment="1">
      <alignment horizontal="left" vertical="center"/>
    </xf>
    <xf numFmtId="0" fontId="13" fillId="12" borderId="10" xfId="0" applyFont="1" applyFill="1" applyBorder="1" applyAlignment="1">
      <alignment vertical="center"/>
    </xf>
    <xf numFmtId="0" fontId="14" fillId="0" borderId="9" xfId="0" applyFont="1" applyFill="1" applyBorder="1" applyAlignment="1">
      <alignment horizontal="center" vertical="center" wrapText="1"/>
    </xf>
    <xf numFmtId="9" fontId="3" fillId="0" borderId="0" xfId="0" applyNumberFormat="1" applyFont="1" applyAlignment="1" applyProtection="1">
      <alignment wrapText="1"/>
    </xf>
    <xf numFmtId="0" fontId="3" fillId="0" borderId="0" xfId="0" applyFont="1" applyAlignment="1" applyProtection="1">
      <alignment wrapText="1"/>
    </xf>
    <xf numFmtId="2" fontId="14" fillId="0" borderId="0" xfId="2" applyNumberFormat="1" applyFont="1" applyAlignment="1">
      <alignment wrapText="1"/>
    </xf>
    <xf numFmtId="0" fontId="3" fillId="0" borderId="0" xfId="0" applyFont="1" applyAlignment="1">
      <alignment vertical="center"/>
    </xf>
    <xf numFmtId="9" fontId="3" fillId="0" borderId="2" xfId="0" applyNumberFormat="1" applyFont="1" applyBorder="1" applyAlignment="1" applyProtection="1">
      <alignment horizontal="center" vertical="center" wrapText="1"/>
    </xf>
    <xf numFmtId="0" fontId="3" fillId="0" borderId="1" xfId="0" applyFont="1" applyBorder="1" applyAlignment="1" applyProtection="1">
      <alignment horizontal="center" wrapText="1"/>
      <protection locked="0"/>
    </xf>
    <xf numFmtId="0" fontId="3" fillId="0" borderId="1" xfId="0" applyFont="1" applyBorder="1" applyAlignment="1" applyProtection="1"/>
    <xf numFmtId="0" fontId="3" fillId="11" borderId="1" xfId="0" applyFont="1" applyFill="1" applyBorder="1" applyAlignment="1" applyProtection="1">
      <alignment horizontal="center" vertical="center"/>
    </xf>
    <xf numFmtId="0" fontId="5" fillId="0" borderId="1" xfId="0" applyFont="1" applyBorder="1" applyAlignment="1" applyProtection="1">
      <alignment horizontal="right"/>
    </xf>
    <xf numFmtId="0" fontId="9" fillId="0" borderId="0" xfId="0" applyFont="1" applyBorder="1" applyAlignment="1" applyProtection="1">
      <alignment horizontal="center"/>
    </xf>
    <xf numFmtId="0" fontId="3" fillId="0" borderId="1" xfId="2" applyFont="1" applyFill="1" applyBorder="1" applyAlignment="1" applyProtection="1">
      <alignment horizontal="left" vertical="center" wrapText="1"/>
    </xf>
    <xf numFmtId="0" fontId="3" fillId="0" borderId="1" xfId="2"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4" fillId="0" borderId="1" xfId="0" applyFont="1" applyBorder="1" applyAlignment="1" applyProtection="1">
      <alignment horizontal="centerContinuous" vertical="center"/>
    </xf>
    <xf numFmtId="0" fontId="13" fillId="13" borderId="10" xfId="0" applyFont="1" applyFill="1" applyBorder="1" applyAlignment="1">
      <alignment horizontal="centerContinuous" vertical="center"/>
    </xf>
    <xf numFmtId="0" fontId="3" fillId="0" borderId="1" xfId="0" applyFont="1" applyBorder="1" applyAlignment="1"/>
    <xf numFmtId="0" fontId="3" fillId="0" borderId="1" xfId="0" applyFont="1" applyFill="1" applyBorder="1" applyAlignment="1"/>
    <xf numFmtId="0" fontId="9" fillId="15" borderId="10" xfId="0" applyFont="1" applyFill="1" applyBorder="1" applyAlignment="1">
      <alignment vertical="center" wrapText="1"/>
    </xf>
    <xf numFmtId="0" fontId="4" fillId="12" borderId="10" xfId="0" applyFont="1" applyFill="1" applyBorder="1" applyAlignment="1"/>
    <xf numFmtId="0" fontId="23" fillId="13" borderId="10" xfId="0" applyFont="1" applyFill="1" applyBorder="1" applyAlignment="1">
      <alignment horizontal="centerContinuous" vertical="center" wrapText="1"/>
    </xf>
    <xf numFmtId="0" fontId="23" fillId="7" borderId="2" xfId="0" applyFont="1" applyFill="1" applyBorder="1" applyAlignment="1" applyProtection="1">
      <alignment horizontal="center" vertical="center" wrapText="1"/>
    </xf>
    <xf numFmtId="0" fontId="23" fillId="7" borderId="3" xfId="0" applyFont="1" applyFill="1" applyBorder="1" applyAlignment="1" applyProtection="1">
      <alignment horizontal="center" vertical="center" wrapText="1"/>
    </xf>
    <xf numFmtId="0" fontId="14" fillId="0" borderId="8" xfId="0" applyFont="1" applyFill="1" applyBorder="1" applyAlignment="1" applyProtection="1">
      <alignment vertical="center" wrapText="1"/>
      <protection locked="0"/>
    </xf>
    <xf numFmtId="0" fontId="14" fillId="0" borderId="11" xfId="0" applyFont="1" applyFill="1" applyBorder="1" applyAlignment="1" applyProtection="1">
      <alignment vertical="center" wrapText="1"/>
      <protection locked="0"/>
    </xf>
    <xf numFmtId="0" fontId="14" fillId="0" borderId="12" xfId="0" applyFont="1" applyFill="1" applyBorder="1" applyAlignment="1" applyProtection="1">
      <alignment vertical="center" wrapText="1"/>
      <protection locked="0"/>
    </xf>
    <xf numFmtId="9" fontId="3" fillId="0" borderId="2" xfId="0" applyNumberFormat="1" applyFont="1" applyFill="1" applyBorder="1" applyAlignment="1" applyProtection="1">
      <alignment horizontal="center" vertical="center" wrapText="1"/>
      <protection locked="0"/>
    </xf>
    <xf numFmtId="9" fontId="3" fillId="0" borderId="3" xfId="0" applyNumberFormat="1" applyFont="1" applyFill="1" applyBorder="1" applyAlignment="1" applyProtection="1">
      <alignment horizontal="center" vertical="center" wrapText="1"/>
      <protection locked="0"/>
    </xf>
    <xf numFmtId="9" fontId="3" fillId="0" borderId="1" xfId="0" applyNumberFormat="1" applyFont="1" applyBorder="1" applyAlignment="1">
      <alignment horizontal="left" vertical="center" wrapText="1"/>
    </xf>
    <xf numFmtId="0" fontId="0" fillId="0" borderId="1" xfId="0" applyBorder="1" applyAlignment="1">
      <alignment horizontal="left" vertical="center"/>
    </xf>
    <xf numFmtId="9" fontId="3" fillId="0" borderId="2" xfId="0" applyNumberFormat="1"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9" fontId="3" fillId="0" borderId="2" xfId="0" applyNumberFormat="1" applyFont="1" applyBorder="1" applyAlignment="1" applyProtection="1">
      <alignment horizontal="center" vertical="center" wrapText="1"/>
    </xf>
    <xf numFmtId="9" fontId="3" fillId="0" borderId="3" xfId="0" applyNumberFormat="1" applyFont="1" applyBorder="1" applyAlignment="1" applyProtection="1">
      <alignment horizontal="center" vertical="center" wrapText="1"/>
    </xf>
    <xf numFmtId="9" fontId="3" fillId="0" borderId="10" xfId="0" applyNumberFormat="1"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0" fillId="0" borderId="3" xfId="0" applyBorder="1" applyAlignment="1">
      <alignment horizontal="center" vertical="center" wrapText="1"/>
    </xf>
    <xf numFmtId="0" fontId="3" fillId="17" borderId="2" xfId="0"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16" fontId="3" fillId="17" borderId="8" xfId="0" applyNumberFormat="1" applyFont="1" applyFill="1" applyBorder="1" applyAlignment="1">
      <alignment horizontal="center" vertical="center"/>
    </xf>
    <xf numFmtId="0" fontId="3" fillId="17" borderId="11" xfId="0" applyFont="1" applyFill="1" applyBorder="1" applyAlignment="1">
      <alignment horizontal="center" vertical="center"/>
    </xf>
    <xf numFmtId="9" fontId="16" fillId="17" borderId="8" xfId="0" applyNumberFormat="1" applyFont="1" applyFill="1" applyBorder="1" applyAlignment="1" applyProtection="1">
      <alignment horizontal="center" vertical="center" wrapText="1"/>
    </xf>
    <xf numFmtId="0" fontId="9" fillId="17" borderId="11" xfId="0" applyFont="1" applyFill="1" applyBorder="1" applyAlignment="1">
      <alignment horizontal="center" vertical="center" wrapText="1"/>
    </xf>
    <xf numFmtId="0" fontId="9" fillId="17" borderId="12" xfId="0" applyFont="1" applyFill="1" applyBorder="1" applyAlignment="1">
      <alignment horizontal="center" vertical="center" wrapText="1"/>
    </xf>
    <xf numFmtId="0" fontId="16" fillId="17" borderId="8" xfId="0" applyFont="1" applyFill="1" applyBorder="1" applyAlignment="1">
      <alignment horizontal="center" vertical="center" wrapText="1"/>
    </xf>
    <xf numFmtId="0" fontId="0" fillId="0" borderId="12" xfId="0" applyBorder="1" applyAlignment="1">
      <alignment horizontal="center" vertical="center" wrapText="1"/>
    </xf>
    <xf numFmtId="0" fontId="5" fillId="0" borderId="2"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171" fontId="5" fillId="9" borderId="14" xfId="0" applyNumberFormat="1" applyFont="1" applyFill="1" applyBorder="1" applyAlignment="1" applyProtection="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9" fontId="16" fillId="0" borderId="14" xfId="0" applyNumberFormat="1" applyFont="1" applyBorder="1" applyAlignment="1">
      <alignment horizontal="center" vertical="center" wrapText="1"/>
    </xf>
    <xf numFmtId="9" fontId="9" fillId="0" borderId="4" xfId="0" applyNumberFormat="1" applyFont="1" applyBorder="1" applyAlignment="1">
      <alignment horizontal="center" vertical="center" wrapText="1"/>
    </xf>
    <xf numFmtId="9" fontId="9" fillId="0" borderId="6"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5" fillId="17" borderId="2" xfId="0" applyFont="1" applyFill="1" applyBorder="1" applyAlignment="1">
      <alignment horizontal="center" vertical="center"/>
    </xf>
    <xf numFmtId="0" fontId="5" fillId="17" borderId="10" xfId="0" applyFont="1" applyFill="1" applyBorder="1" applyAlignment="1">
      <alignment horizontal="center" vertical="center"/>
    </xf>
    <xf numFmtId="0" fontId="5" fillId="17" borderId="3" xfId="0" applyFont="1" applyFill="1" applyBorder="1" applyAlignment="1">
      <alignment horizontal="center" vertical="center"/>
    </xf>
    <xf numFmtId="0" fontId="16" fillId="0" borderId="14" xfId="0" applyFont="1" applyFill="1" applyBorder="1" applyAlignment="1" applyProtection="1">
      <alignment horizontal="center" vertical="center" wrapText="1"/>
    </xf>
    <xf numFmtId="0" fontId="0" fillId="0" borderId="4" xfId="0" applyBorder="1" applyAlignment="1"/>
    <xf numFmtId="0" fontId="0" fillId="0" borderId="6" xfId="0" applyBorder="1" applyAlignment="1"/>
    <xf numFmtId="0" fontId="3" fillId="17" borderId="2" xfId="0" applyFont="1" applyFill="1" applyBorder="1" applyAlignment="1" applyProtection="1">
      <alignment horizontal="center" vertical="center"/>
      <protection locked="0"/>
    </xf>
    <xf numFmtId="0" fontId="0" fillId="0" borderId="10" xfId="0" applyBorder="1" applyAlignment="1">
      <alignment horizontal="center" vertical="center"/>
    </xf>
    <xf numFmtId="0" fontId="0" fillId="0" borderId="3" xfId="0" applyBorder="1" applyAlignment="1">
      <alignment horizontal="center" vertical="center"/>
    </xf>
    <xf numFmtId="0" fontId="3" fillId="17"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0" borderId="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3" fillId="7" borderId="10" xfId="0" applyFont="1" applyFill="1" applyBorder="1" applyAlignment="1" applyProtection="1">
      <alignment horizontal="center" vertical="center" wrapText="1"/>
    </xf>
    <xf numFmtId="16" fontId="3" fillId="17" borderId="1" xfId="0" applyNumberFormat="1" applyFont="1" applyFill="1" applyBorder="1" applyAlignment="1">
      <alignment horizontal="center" vertical="center"/>
    </xf>
    <xf numFmtId="0" fontId="3" fillId="17" borderId="1" xfId="0" applyFont="1" applyFill="1" applyBorder="1" applyAlignment="1"/>
    <xf numFmtId="0" fontId="9" fillId="17" borderId="8" xfId="0" applyFont="1" applyFill="1" applyBorder="1" applyAlignment="1">
      <alignment horizontal="center" vertical="center" wrapText="1"/>
    </xf>
    <xf numFmtId="0" fontId="9" fillId="17" borderId="8" xfId="0" applyFont="1" applyFill="1" applyBorder="1" applyAlignment="1" applyProtection="1">
      <alignment horizontal="center" vertical="center" wrapText="1"/>
    </xf>
    <xf numFmtId="0" fontId="0" fillId="0" borderId="11" xfId="0" applyBorder="1" applyAlignment="1">
      <alignment horizontal="center" vertical="center" wrapText="1"/>
    </xf>
    <xf numFmtId="0" fontId="5" fillId="0" borderId="2" xfId="0" applyFont="1" applyBorder="1" applyAlignment="1">
      <alignment horizontal="center" vertical="center" wrapText="1"/>
    </xf>
    <xf numFmtId="0" fontId="3" fillId="17" borderId="10" xfId="0" applyFont="1" applyFill="1" applyBorder="1" applyAlignment="1" applyProtection="1">
      <alignment horizontal="center" vertical="center" wrapText="1"/>
      <protection locked="0"/>
    </xf>
    <xf numFmtId="0" fontId="16" fillId="0" borderId="8" xfId="0" applyFont="1" applyBorder="1" applyAlignment="1" applyProtection="1">
      <alignment horizontal="left" vertical="top" wrapText="1"/>
      <protection locked="0"/>
    </xf>
    <xf numFmtId="0" fontId="0" fillId="0" borderId="11" xfId="0" applyBorder="1" applyAlignment="1">
      <alignment wrapText="1"/>
    </xf>
    <xf numFmtId="0" fontId="0" fillId="0" borderId="5" xfId="0" applyBorder="1" applyAlignment="1">
      <alignment wrapText="1"/>
    </xf>
    <xf numFmtId="0" fontId="0" fillId="0" borderId="0" xfId="0" applyAlignment="1">
      <alignment wrapText="1"/>
    </xf>
    <xf numFmtId="0" fontId="0" fillId="0" borderId="14" xfId="0" applyBorder="1" applyAlignment="1">
      <alignment wrapText="1"/>
    </xf>
    <xf numFmtId="0" fontId="0" fillId="0" borderId="4" xfId="0" applyBorder="1" applyAlignment="1">
      <alignment wrapText="1"/>
    </xf>
    <xf numFmtId="9" fontId="5" fillId="0" borderId="4" xfId="0" applyNumberFormat="1" applyFont="1" applyBorder="1" applyAlignment="1">
      <alignment horizontal="center" vertical="center"/>
    </xf>
    <xf numFmtId="9" fontId="9" fillId="0" borderId="6" xfId="0" applyNumberFormat="1" applyFont="1" applyBorder="1" applyAlignment="1">
      <alignment horizontal="center" vertical="center"/>
    </xf>
    <xf numFmtId="0" fontId="16" fillId="0" borderId="14"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4" fillId="0" borderId="0" xfId="0" applyFont="1" applyBorder="1" applyAlignment="1" applyProtection="1">
      <alignment horizontal="center"/>
    </xf>
    <xf numFmtId="0" fontId="5" fillId="0" borderId="1"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3" fillId="17" borderId="1" xfId="0" applyFont="1" applyFill="1" applyBorder="1" applyAlignment="1" applyProtection="1">
      <alignment horizontal="center" wrapText="1"/>
      <protection locked="0"/>
    </xf>
    <xf numFmtId="0" fontId="3" fillId="0" borderId="1" xfId="0" applyFont="1" applyBorder="1" applyAlignment="1" applyProtection="1">
      <alignment horizontal="center" wrapText="1"/>
      <protection locked="0"/>
    </xf>
    <xf numFmtId="9" fontId="3" fillId="0" borderId="2" xfId="0" applyNumberFormat="1" applyFont="1" applyBorder="1" applyAlignment="1" applyProtection="1">
      <alignment horizontal="center" vertical="center"/>
    </xf>
    <xf numFmtId="9" fontId="3" fillId="0" borderId="3" xfId="0" applyNumberFormat="1" applyFont="1" applyBorder="1" applyAlignment="1" applyProtection="1">
      <alignment horizontal="center"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9" fontId="3" fillId="0" borderId="10" xfId="0" applyNumberFormat="1" applyFont="1" applyBorder="1" applyAlignment="1" applyProtection="1">
      <alignment horizontal="center" vertical="center"/>
    </xf>
    <xf numFmtId="0" fontId="3" fillId="17" borderId="1" xfId="0" applyFont="1" applyFill="1" applyBorder="1" applyAlignment="1">
      <alignment horizontal="center" vertical="center"/>
    </xf>
    <xf numFmtId="0" fontId="0" fillId="17" borderId="1" xfId="0" applyFill="1" applyBorder="1" applyAlignment="1">
      <alignment horizontal="center" vertical="center"/>
    </xf>
    <xf numFmtId="0" fontId="0" fillId="0" borderId="1" xfId="0" applyBorder="1" applyAlignment="1"/>
    <xf numFmtId="0" fontId="2" fillId="0" borderId="2"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2" fillId="0" borderId="3" xfId="0" applyFont="1" applyBorder="1" applyAlignment="1">
      <alignment horizontal="center" vertical="center" wrapText="1"/>
    </xf>
    <xf numFmtId="9" fontId="5" fillId="0" borderId="14" xfId="0" applyNumberFormat="1" applyFont="1" applyBorder="1" applyAlignment="1" applyProtection="1">
      <alignment horizontal="center" vertical="center"/>
    </xf>
    <xf numFmtId="0" fontId="0" fillId="0" borderId="6" xfId="0" applyBorder="1" applyAlignment="1">
      <alignment horizontal="center" vertical="center"/>
    </xf>
    <xf numFmtId="0" fontId="5" fillId="0" borderId="2" xfId="0" applyFont="1" applyBorder="1" applyAlignment="1" applyProtection="1">
      <alignment horizontal="center" vertical="center"/>
      <protection locked="0"/>
    </xf>
    <xf numFmtId="0" fontId="9" fillId="0" borderId="10" xfId="0" applyFont="1" applyBorder="1" applyAlignment="1">
      <alignment horizontal="center" vertical="center"/>
    </xf>
    <xf numFmtId="0" fontId="9" fillId="0" borderId="3" xfId="0" applyFont="1" applyBorder="1" applyAlignment="1">
      <alignment horizontal="center" vertical="center"/>
    </xf>
    <xf numFmtId="0" fontId="5" fillId="0" borderId="2" xfId="0" applyFont="1" applyFill="1" applyBorder="1" applyAlignment="1" applyProtection="1">
      <alignment horizontal="center" vertical="center"/>
      <protection locked="0"/>
    </xf>
    <xf numFmtId="0" fontId="0" fillId="0" borderId="10" xfId="0" applyBorder="1" applyAlignment="1"/>
    <xf numFmtId="0" fontId="0" fillId="0" borderId="3" xfId="0" applyBorder="1" applyAlignment="1"/>
    <xf numFmtId="0" fontId="16" fillId="0" borderId="2" xfId="0" applyFont="1" applyFill="1" applyBorder="1" applyAlignment="1" applyProtection="1">
      <alignment horizontal="center" vertical="center" wrapText="1"/>
      <protection locked="0"/>
    </xf>
    <xf numFmtId="0" fontId="0" fillId="0" borderId="10" xfId="0" applyBorder="1" applyAlignment="1">
      <alignment wrapText="1"/>
    </xf>
    <xf numFmtId="0" fontId="0" fillId="0" borderId="3" xfId="0" applyBorder="1" applyAlignment="1">
      <alignment wrapText="1"/>
    </xf>
    <xf numFmtId="0" fontId="16" fillId="17" borderId="2" xfId="0" applyFont="1" applyFill="1" applyBorder="1" applyAlignment="1" applyProtection="1">
      <alignment horizontal="center" vertical="center" wrapText="1"/>
    </xf>
    <xf numFmtId="0" fontId="0" fillId="17" borderId="10" xfId="0" applyFill="1" applyBorder="1" applyAlignment="1">
      <alignment horizontal="center" wrapText="1"/>
    </xf>
    <xf numFmtId="0" fontId="0" fillId="17" borderId="3" xfId="0" applyFill="1" applyBorder="1" applyAlignment="1">
      <alignment horizontal="center" wrapText="1"/>
    </xf>
    <xf numFmtId="0" fontId="16"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protection locked="0"/>
    </xf>
    <xf numFmtId="0" fontId="0" fillId="17" borderId="2" xfId="0" applyFill="1" applyBorder="1" applyAlignment="1" applyProtection="1">
      <alignment horizontal="center" vertical="center" wrapText="1"/>
      <protection locked="0"/>
    </xf>
    <xf numFmtId="0" fontId="0" fillId="17" borderId="10" xfId="0" applyFill="1" applyBorder="1" applyAlignment="1"/>
    <xf numFmtId="0" fontId="0" fillId="17" borderId="3" xfId="0" applyFill="1" applyBorder="1" applyAlignment="1"/>
    <xf numFmtId="0" fontId="16" fillId="0" borderId="1" xfId="0" applyFont="1" applyBorder="1" applyAlignment="1" applyProtection="1">
      <alignment horizontal="left" vertical="top"/>
    </xf>
    <xf numFmtId="0" fontId="16" fillId="0" borderId="1" xfId="0" applyFont="1" applyBorder="1" applyAlignment="1">
      <alignment horizontal="left" vertical="top"/>
    </xf>
    <xf numFmtId="0" fontId="5" fillId="0" borderId="8" xfId="0" applyFont="1" applyBorder="1" applyAlignment="1" applyProtection="1">
      <alignment horizontal="center" vertical="center" wrapText="1"/>
    </xf>
    <xf numFmtId="164" fontId="3" fillId="17" borderId="8" xfId="0" applyNumberFormat="1" applyFont="1" applyFill="1" applyBorder="1" applyAlignment="1" applyProtection="1">
      <alignment horizontal="center" vertical="center" wrapText="1"/>
      <protection locked="0"/>
    </xf>
    <xf numFmtId="0" fontId="3" fillId="0" borderId="11" xfId="0" applyFont="1" applyBorder="1" applyAlignment="1" applyProtection="1">
      <alignment vertical="center" wrapText="1"/>
      <protection locked="0"/>
    </xf>
    <xf numFmtId="0" fontId="0" fillId="0" borderId="12" xfId="0" applyBorder="1" applyAlignment="1">
      <alignment vertical="center"/>
    </xf>
    <xf numFmtId="9" fontId="3"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wrapText="1"/>
    </xf>
    <xf numFmtId="0" fontId="3" fillId="0" borderId="2" xfId="0" applyFont="1" applyBorder="1" applyAlignment="1">
      <alignment wrapText="1"/>
    </xf>
    <xf numFmtId="165" fontId="6" fillId="11" borderId="0" xfId="0" applyNumberFormat="1" applyFont="1" applyFill="1" applyBorder="1" applyAlignment="1" applyProtection="1">
      <alignment horizontal="center"/>
    </xf>
    <xf numFmtId="0" fontId="9" fillId="0" borderId="0" xfId="0" applyFont="1" applyBorder="1" applyAlignment="1" applyProtection="1">
      <alignment horizontal="center"/>
    </xf>
    <xf numFmtId="0" fontId="0" fillId="0" borderId="0" xfId="0" applyAlignment="1">
      <alignment horizontal="center"/>
    </xf>
    <xf numFmtId="0" fontId="3" fillId="11" borderId="0" xfId="0" applyFont="1" applyFill="1" applyBorder="1" applyAlignment="1" applyProtection="1">
      <alignment horizontal="center"/>
    </xf>
    <xf numFmtId="0" fontId="3" fillId="0" borderId="1" xfId="2" applyFont="1" applyFill="1" applyBorder="1" applyAlignment="1" applyProtection="1">
      <alignment horizontal="left" vertical="center" wrapText="1"/>
    </xf>
    <xf numFmtId="0" fontId="0" fillId="0" borderId="1" xfId="0" applyBorder="1" applyAlignment="1">
      <alignment horizontal="left" vertical="center" wrapText="1"/>
    </xf>
    <xf numFmtId="165" fontId="3" fillId="11" borderId="0" xfId="0" applyNumberFormat="1" applyFont="1" applyFill="1" applyBorder="1" applyAlignment="1" applyProtection="1">
      <alignment horizontal="center"/>
    </xf>
    <xf numFmtId="166" fontId="3" fillId="11" borderId="0" xfId="0" applyNumberFormat="1" applyFont="1" applyFill="1" applyBorder="1" applyAlignment="1" applyProtection="1">
      <alignment horizontal="center"/>
    </xf>
    <xf numFmtId="164" fontId="3" fillId="11" borderId="0" xfId="0" applyNumberFormat="1" applyFont="1" applyFill="1" applyBorder="1" applyAlignment="1" applyProtection="1">
      <alignment horizontal="center"/>
    </xf>
    <xf numFmtId="0" fontId="3" fillId="9" borderId="1" xfId="2" applyFont="1" applyFill="1" applyBorder="1" applyAlignment="1">
      <alignment horizontal="left" vertical="center" wrapText="1"/>
    </xf>
    <xf numFmtId="0" fontId="3" fillId="0" borderId="1" xfId="2" applyFont="1" applyBorder="1" applyAlignment="1">
      <alignment horizontal="left" vertical="center" wrapText="1"/>
    </xf>
    <xf numFmtId="0" fontId="2" fillId="0" borderId="1" xfId="2" applyFont="1" applyBorder="1" applyAlignment="1">
      <alignment horizontal="left" vertical="center" wrapText="1"/>
    </xf>
    <xf numFmtId="0" fontId="3" fillId="0" borderId="4" xfId="0" applyFont="1" applyBorder="1" applyAlignment="1" applyProtection="1">
      <protection locked="0"/>
    </xf>
    <xf numFmtId="0" fontId="5" fillId="11" borderId="1" xfId="0" applyFont="1" applyFill="1" applyBorder="1" applyAlignment="1" applyProtection="1">
      <alignment horizontal="center" vertical="center" wrapText="1"/>
    </xf>
    <xf numFmtId="0" fontId="3" fillId="11" borderId="1" xfId="0" applyFont="1" applyFill="1" applyBorder="1" applyAlignment="1" applyProtection="1">
      <alignment horizontal="center" vertical="center"/>
    </xf>
    <xf numFmtId="0" fontId="3" fillId="11" borderId="0" xfId="0" applyFont="1" applyFill="1" applyBorder="1" applyAlignment="1" applyProtection="1">
      <alignment horizontal="center"/>
      <protection locked="0"/>
    </xf>
    <xf numFmtId="0" fontId="3" fillId="11" borderId="0" xfId="0" applyFont="1" applyFill="1" applyBorder="1" applyAlignment="1" applyProtection="1">
      <alignment horizontal="center" wrapText="1"/>
      <protection locked="0"/>
    </xf>
    <xf numFmtId="0" fontId="3" fillId="0" borderId="2" xfId="2" applyFont="1" applyFill="1" applyBorder="1" applyAlignment="1" applyProtection="1">
      <alignment horizontal="left" vertical="center" wrapText="1"/>
    </xf>
    <xf numFmtId="0" fontId="3" fillId="0" borderId="10" xfId="2" applyFont="1" applyFill="1" applyBorder="1" applyAlignment="1" applyProtection="1">
      <alignment horizontal="left" vertical="center" wrapText="1"/>
    </xf>
    <xf numFmtId="0" fontId="3" fillId="0" borderId="3" xfId="2" applyFont="1" applyFill="1" applyBorder="1" applyAlignment="1" applyProtection="1">
      <alignment horizontal="left" vertical="center" wrapText="1"/>
    </xf>
    <xf numFmtId="0" fontId="5" fillId="0" borderId="1" xfId="0" applyFont="1" applyFill="1" applyBorder="1" applyAlignment="1" applyProtection="1">
      <alignment horizontal="right"/>
    </xf>
    <xf numFmtId="0" fontId="3" fillId="0" borderId="1" xfId="0" applyFont="1" applyFill="1" applyBorder="1" applyAlignment="1" applyProtection="1">
      <alignment horizontal="right"/>
    </xf>
    <xf numFmtId="0" fontId="5" fillId="9" borderId="2" xfId="0" applyFont="1" applyFill="1" applyBorder="1" applyAlignment="1">
      <alignment horizontal="right"/>
    </xf>
    <xf numFmtId="0" fontId="9" fillId="0" borderId="10" xfId="0" applyFont="1" applyBorder="1" applyAlignment="1">
      <alignment horizontal="right"/>
    </xf>
    <xf numFmtId="0" fontId="9" fillId="0" borderId="3" xfId="0" applyFont="1" applyBorder="1" applyAlignment="1">
      <alignment horizontal="right"/>
    </xf>
    <xf numFmtId="0" fontId="3" fillId="0" borderId="1" xfId="0" applyFont="1" applyBorder="1" applyAlignment="1">
      <alignment vertical="top" wrapText="1"/>
    </xf>
    <xf numFmtId="0" fontId="0" fillId="0" borderId="1" xfId="0" applyBorder="1" applyAlignment="1">
      <alignment vertical="top" wrapText="1"/>
    </xf>
    <xf numFmtId="0" fontId="3" fillId="0" borderId="1" xfId="2" applyFont="1" applyBorder="1" applyAlignment="1">
      <alignment vertical="center" wrapText="1"/>
    </xf>
    <xf numFmtId="0" fontId="5" fillId="0" borderId="1" xfId="0" applyFont="1" applyBorder="1" applyAlignment="1" applyProtection="1">
      <alignment horizontal="right"/>
    </xf>
    <xf numFmtId="0" fontId="3" fillId="0" borderId="1" xfId="0" applyFont="1" applyBorder="1" applyAlignment="1" applyProtection="1"/>
    <xf numFmtId="0" fontId="5" fillId="0" borderId="1"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right"/>
    </xf>
    <xf numFmtId="0" fontId="5" fillId="0" borderId="2" xfId="0" applyFont="1" applyFill="1" applyBorder="1" applyAlignment="1" applyProtection="1">
      <alignment horizontal="left" vertical="top" wrapText="1"/>
      <protection locked="0"/>
    </xf>
    <xf numFmtId="0" fontId="0" fillId="0" borderId="10" xfId="0" applyBorder="1" applyAlignment="1">
      <alignment vertical="top" wrapText="1"/>
    </xf>
    <xf numFmtId="0" fontId="0" fillId="0" borderId="3" xfId="0" applyBorder="1" applyAlignment="1">
      <alignment vertical="top" wrapText="1"/>
    </xf>
    <xf numFmtId="0" fontId="5" fillId="0" borderId="2"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0" fillId="0" borderId="1" xfId="0" applyFill="1" applyBorder="1" applyAlignment="1">
      <alignment horizontal="left" vertical="center" wrapText="1"/>
    </xf>
    <xf numFmtId="0" fontId="3" fillId="0" borderId="1" xfId="2" applyFont="1" applyFill="1" applyBorder="1" applyAlignment="1">
      <alignment horizontal="left" vertical="center" wrapText="1"/>
    </xf>
    <xf numFmtId="0" fontId="5" fillId="11" borderId="1" xfId="0" applyFont="1" applyFill="1" applyBorder="1" applyAlignment="1" applyProtection="1">
      <alignment horizontal="center" vertical="center" wrapText="1"/>
      <protection locked="0"/>
    </xf>
    <xf numFmtId="0" fontId="9" fillId="11"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5" fillId="11" borderId="1" xfId="0" applyFont="1" applyFill="1" applyBorder="1" applyAlignment="1" applyProtection="1">
      <alignment horizontal="center" vertical="center"/>
    </xf>
    <xf numFmtId="0" fontId="2" fillId="0" borderId="1" xfId="0" applyFont="1" applyBorder="1" applyAlignment="1">
      <alignment horizontal="left" vertical="center" wrapText="1"/>
    </xf>
    <xf numFmtId="0" fontId="3" fillId="0" borderId="2" xfId="2" applyFont="1" applyBorder="1" applyAlignment="1">
      <alignment horizontal="left" vertical="center" wrapText="1"/>
    </xf>
    <xf numFmtId="0" fontId="0" fillId="0" borderId="10" xfId="0" applyBorder="1" applyAlignment="1">
      <alignment horizontal="left" vertical="center"/>
    </xf>
    <xf numFmtId="0" fontId="0" fillId="0" borderId="3" xfId="0" applyBorder="1" applyAlignment="1">
      <alignment horizontal="left" vertical="center"/>
    </xf>
    <xf numFmtId="0" fontId="5" fillId="0" borderId="2" xfId="2" applyFont="1" applyBorder="1" applyAlignment="1">
      <alignment horizontal="left" vertical="center" wrapText="1"/>
    </xf>
    <xf numFmtId="0" fontId="13" fillId="8" borderId="2" xfId="0" applyFont="1" applyFill="1" applyBorder="1" applyAlignment="1">
      <alignment horizontal="center" vertical="center"/>
    </xf>
    <xf numFmtId="0" fontId="5" fillId="4" borderId="2" xfId="0" applyFont="1" applyFill="1" applyBorder="1" applyAlignment="1">
      <alignment horizontal="center" vertical="top"/>
    </xf>
    <xf numFmtId="0" fontId="5" fillId="4" borderId="10" xfId="0" applyFont="1" applyFill="1" applyBorder="1" applyAlignment="1">
      <alignment horizontal="center" vertical="top"/>
    </xf>
    <xf numFmtId="0" fontId="5" fillId="4" borderId="3" xfId="0" applyFont="1" applyFill="1" applyBorder="1" applyAlignment="1">
      <alignment horizontal="center" vertical="top"/>
    </xf>
    <xf numFmtId="0" fontId="2" fillId="4" borderId="1" xfId="0" applyFont="1" applyFill="1" applyBorder="1" applyAlignment="1">
      <alignment horizontal="center" vertical="top" wrapText="1"/>
    </xf>
    <xf numFmtId="0" fontId="0" fillId="4" borderId="1" xfId="0" applyFill="1" applyBorder="1" applyAlignment="1">
      <alignment horizontal="center" vertical="top" wrapText="1"/>
    </xf>
    <xf numFmtId="0" fontId="8" fillId="4" borderId="1" xfId="0" applyFont="1" applyFill="1" applyBorder="1" applyAlignment="1">
      <alignment horizontal="center" vertical="top" wrapText="1"/>
    </xf>
    <xf numFmtId="0" fontId="5" fillId="0" borderId="0" xfId="0" applyFont="1" applyBorder="1" applyAlignment="1" applyProtection="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6" fillId="2" borderId="0" xfId="0" applyFont="1" applyFill="1" applyBorder="1" applyAlignment="1" applyProtection="1">
      <alignment horizontal="center" vertical="center"/>
    </xf>
    <xf numFmtId="0" fontId="34" fillId="0" borderId="0" xfId="4" applyBorder="1" applyAlignment="1" applyProtection="1">
      <alignment horizontal="left" vertical="top"/>
    </xf>
    <xf numFmtId="0" fontId="34" fillId="0" borderId="0" xfId="4" applyAlignment="1"/>
    <xf numFmtId="0" fontId="16" fillId="17" borderId="2" xfId="2" applyFont="1" applyFill="1" applyBorder="1" applyAlignment="1" applyProtection="1">
      <alignment horizontal="center" vertical="center" wrapText="1"/>
    </xf>
    <xf numFmtId="0" fontId="14" fillId="0" borderId="10" xfId="2" applyFont="1" applyBorder="1" applyAlignment="1">
      <alignment vertical="center" wrapText="1"/>
    </xf>
    <xf numFmtId="0" fontId="14" fillId="0" borderId="3" xfId="2" applyFont="1" applyBorder="1" applyAlignment="1">
      <alignment vertical="center" wrapText="1"/>
    </xf>
    <xf numFmtId="0" fontId="14" fillId="0" borderId="2" xfId="2" applyFont="1" applyBorder="1" applyAlignment="1" applyProtection="1">
      <alignment horizontal="center" vertical="center" wrapText="1"/>
    </xf>
    <xf numFmtId="0" fontId="14" fillId="0" borderId="10" xfId="2" applyFont="1" applyBorder="1" applyAlignment="1">
      <alignment wrapText="1"/>
    </xf>
    <xf numFmtId="0" fontId="14" fillId="0" borderId="3" xfId="2" applyFont="1" applyBorder="1" applyAlignment="1">
      <alignment wrapText="1"/>
    </xf>
    <xf numFmtId="0" fontId="14" fillId="0" borderId="3" xfId="2" applyFont="1" applyBorder="1" applyAlignment="1">
      <alignment horizontal="center" vertical="center" wrapText="1"/>
    </xf>
    <xf numFmtId="0" fontId="14" fillId="0" borderId="2" xfId="2" applyFont="1" applyFill="1" applyBorder="1" applyAlignment="1" applyProtection="1">
      <alignment horizontal="center" vertical="center" wrapText="1"/>
    </xf>
    <xf numFmtId="0" fontId="14" fillId="0" borderId="10" xfId="2" applyFont="1" applyBorder="1" applyAlignment="1">
      <alignment horizontal="center" vertical="center" wrapText="1"/>
    </xf>
    <xf numFmtId="0" fontId="16" fillId="17" borderId="14" xfId="2" applyFont="1" applyFill="1" applyBorder="1" applyAlignment="1">
      <alignment horizontal="center" vertical="center" wrapText="1"/>
    </xf>
    <xf numFmtId="0" fontId="16" fillId="17" borderId="6" xfId="2" applyFont="1" applyFill="1" applyBorder="1" applyAlignment="1">
      <alignment horizontal="center" vertical="center" wrapText="1"/>
    </xf>
    <xf numFmtId="0" fontId="14" fillId="0" borderId="3" xfId="2" applyFont="1" applyBorder="1" applyAlignment="1">
      <alignment horizontal="center" wrapText="1"/>
    </xf>
    <xf numFmtId="0" fontId="16" fillId="17" borderId="8" xfId="2" applyFont="1" applyFill="1" applyBorder="1" applyAlignment="1">
      <alignment horizontal="center" vertical="center" wrapText="1"/>
    </xf>
    <xf numFmtId="0" fontId="14" fillId="17" borderId="12" xfId="2" applyFont="1" applyFill="1" applyBorder="1" applyAlignment="1">
      <alignment vertical="center" wrapText="1"/>
    </xf>
    <xf numFmtId="0" fontId="14" fillId="17" borderId="8" xfId="2" applyFont="1" applyFill="1" applyBorder="1" applyAlignment="1">
      <alignment horizontal="center" vertical="center" wrapText="1"/>
    </xf>
    <xf numFmtId="0" fontId="14" fillId="17" borderId="14" xfId="2" applyFont="1" applyFill="1" applyBorder="1" applyAlignment="1">
      <alignment horizontal="center" vertical="center" wrapText="1"/>
    </xf>
    <xf numFmtId="0" fontId="14" fillId="0" borderId="14" xfId="2" applyFont="1" applyBorder="1" applyAlignment="1" applyProtection="1">
      <alignment horizontal="center" vertical="center" wrapText="1"/>
      <protection locked="0"/>
    </xf>
    <xf numFmtId="0" fontId="14" fillId="0" borderId="6" xfId="2" applyFont="1" applyBorder="1" applyAlignment="1" applyProtection="1">
      <alignment vertical="center" wrapText="1"/>
      <protection locked="0"/>
    </xf>
    <xf numFmtId="0" fontId="16" fillId="17" borderId="10" xfId="2" applyFont="1" applyFill="1" applyBorder="1" applyAlignment="1" applyProtection="1">
      <alignment horizontal="center" vertical="center" wrapText="1"/>
    </xf>
    <xf numFmtId="0" fontId="14" fillId="0" borderId="10" xfId="2" applyFont="1" applyBorder="1" applyAlignment="1">
      <alignment horizontal="center" wrapText="1"/>
    </xf>
    <xf numFmtId="0" fontId="14" fillId="0" borderId="10" xfId="0" applyFont="1" applyBorder="1" applyAlignment="1">
      <alignment wrapText="1"/>
    </xf>
    <xf numFmtId="0" fontId="14" fillId="0" borderId="3" xfId="0" applyFont="1" applyBorder="1" applyAlignment="1">
      <alignment wrapText="1"/>
    </xf>
    <xf numFmtId="0" fontId="16" fillId="17" borderId="1" xfId="2" applyFont="1" applyFill="1" applyBorder="1" applyAlignment="1" applyProtection="1">
      <alignment horizontal="center" vertical="center" wrapText="1"/>
    </xf>
    <xf numFmtId="0" fontId="0" fillId="0" borderId="1" xfId="0" applyBorder="1" applyAlignment="1">
      <alignment wrapText="1"/>
    </xf>
    <xf numFmtId="1" fontId="14" fillId="0" borderId="1" xfId="2" applyNumberFormat="1" applyFont="1" applyBorder="1" applyAlignment="1" applyProtection="1">
      <alignment horizontal="center" vertical="center" wrapText="1"/>
    </xf>
    <xf numFmtId="0" fontId="14" fillId="0" borderId="0" xfId="2" applyFont="1" applyAlignment="1">
      <alignment vertical="top" wrapText="1"/>
    </xf>
    <xf numFmtId="0" fontId="0" fillId="0" borderId="0" xfId="0" applyAlignment="1">
      <alignment vertical="top" wrapText="1"/>
    </xf>
    <xf numFmtId="0" fontId="14" fillId="0" borderId="1" xfId="2" applyFont="1" applyBorder="1" applyAlignment="1" applyProtection="1">
      <alignment horizontal="center" vertical="center" wrapText="1"/>
    </xf>
    <xf numFmtId="0" fontId="14" fillId="0" borderId="1" xfId="2" applyFont="1" applyBorder="1" applyAlignment="1">
      <alignment horizontal="center" vertical="center" wrapText="1"/>
    </xf>
    <xf numFmtId="0" fontId="14" fillId="0" borderId="1" xfId="0" applyFont="1" applyBorder="1" applyAlignment="1">
      <alignment wrapText="1"/>
    </xf>
    <xf numFmtId="4" fontId="14" fillId="0" borderId="10" xfId="2" applyNumberFormat="1" applyFont="1" applyBorder="1" applyAlignment="1">
      <alignment horizontal="center" vertical="center" wrapText="1"/>
    </xf>
    <xf numFmtId="4" fontId="14" fillId="0" borderId="3" xfId="2" applyNumberFormat="1" applyFont="1" applyBorder="1" applyAlignment="1">
      <alignment horizontal="center" vertical="center" wrapText="1"/>
    </xf>
    <xf numFmtId="170" fontId="0" fillId="0" borderId="1" xfId="0" applyNumberFormat="1" applyBorder="1" applyAlignment="1">
      <alignment horizontal="center" vertical="center" wrapText="1"/>
    </xf>
    <xf numFmtId="0" fontId="14" fillId="17" borderId="8" xfId="2" applyFont="1" applyFill="1" applyBorder="1" applyAlignment="1" applyProtection="1">
      <alignment horizontal="center" vertical="center" wrapText="1"/>
    </xf>
    <xf numFmtId="0" fontId="14" fillId="17" borderId="14" xfId="2" applyFont="1" applyFill="1" applyBorder="1" applyAlignment="1">
      <alignment wrapText="1"/>
    </xf>
    <xf numFmtId="0" fontId="14" fillId="17" borderId="1" xfId="2" applyFont="1" applyFill="1" applyBorder="1" applyAlignment="1" applyProtection="1">
      <alignment horizontal="center" vertical="center" wrapText="1"/>
    </xf>
    <xf numFmtId="2" fontId="14" fillId="17" borderId="1" xfId="2" applyNumberFormat="1" applyFont="1" applyFill="1" applyBorder="1" applyAlignment="1" applyProtection="1">
      <alignment horizontal="center" vertical="center" wrapText="1"/>
    </xf>
    <xf numFmtId="2" fontId="14" fillId="0" borderId="1" xfId="0" applyNumberFormat="1" applyFont="1" applyBorder="1" applyAlignment="1">
      <alignment wrapText="1"/>
    </xf>
    <xf numFmtId="0" fontId="14" fillId="0" borderId="2" xfId="2" applyFont="1" applyBorder="1" applyAlignment="1">
      <alignment horizontal="center" vertical="center" wrapText="1"/>
    </xf>
    <xf numFmtId="0" fontId="0" fillId="0" borderId="12" xfId="0" applyBorder="1" applyAlignment="1">
      <alignment wrapText="1"/>
    </xf>
    <xf numFmtId="0" fontId="14" fillId="0" borderId="1" xfId="2" applyFont="1" applyBorder="1" applyAlignment="1">
      <alignment vertical="center" wrapText="1"/>
    </xf>
    <xf numFmtId="0" fontId="14" fillId="0" borderId="1" xfId="2" applyFont="1" applyBorder="1" applyAlignment="1" applyProtection="1">
      <alignment vertical="center" wrapText="1"/>
    </xf>
    <xf numFmtId="0" fontId="14" fillId="0" borderId="1" xfId="0" applyFont="1" applyBorder="1" applyAlignment="1" applyProtection="1">
      <alignment wrapText="1"/>
    </xf>
    <xf numFmtId="0" fontId="35" fillId="0" borderId="5" xfId="4" applyFont="1" applyBorder="1" applyAlignment="1" applyProtection="1">
      <alignment horizontal="left" vertical="center"/>
    </xf>
    <xf numFmtId="0" fontId="35" fillId="0" borderId="0" xfId="4" applyFont="1" applyAlignment="1">
      <alignment vertical="center"/>
    </xf>
    <xf numFmtId="0" fontId="14" fillId="0" borderId="5" xfId="2" applyFont="1" applyBorder="1" applyAlignment="1" applyProtection="1">
      <alignment horizontal="left" vertical="top" wrapText="1"/>
    </xf>
    <xf numFmtId="0" fontId="14" fillId="0" borderId="0" xfId="2" applyFont="1" applyBorder="1" applyAlignment="1">
      <alignment horizontal="left" vertical="top" wrapText="1"/>
    </xf>
    <xf numFmtId="0" fontId="14" fillId="0" borderId="0" xfId="0" applyFont="1" applyBorder="1" applyAlignment="1">
      <alignment vertical="top" wrapText="1"/>
    </xf>
    <xf numFmtId="1" fontId="14" fillId="0" borderId="2" xfId="2" applyNumberFormat="1" applyFont="1" applyBorder="1" applyAlignment="1">
      <alignment vertical="top" wrapText="1"/>
    </xf>
    <xf numFmtId="0" fontId="2" fillId="0" borderId="10" xfId="0" applyFont="1" applyBorder="1" applyAlignment="1">
      <alignment vertical="top" wrapText="1"/>
    </xf>
    <xf numFmtId="0" fontId="14" fillId="0" borderId="10" xfId="2" applyFont="1" applyBorder="1" applyAlignment="1">
      <alignment vertical="top" wrapText="1"/>
    </xf>
    <xf numFmtId="0" fontId="0" fillId="0" borderId="4" xfId="0" applyBorder="1" applyAlignment="1">
      <alignment vertical="top" wrapText="1"/>
    </xf>
    <xf numFmtId="0" fontId="16" fillId="17" borderId="1" xfId="2" applyFont="1" applyFill="1" applyBorder="1" applyAlignment="1">
      <alignment horizontal="center" vertical="center" wrapText="1"/>
    </xf>
    <xf numFmtId="0" fontId="9" fillId="17" borderId="1" xfId="0" applyFont="1" applyFill="1" applyBorder="1" applyAlignment="1">
      <alignment vertical="center" wrapText="1"/>
    </xf>
    <xf numFmtId="0" fontId="16" fillId="18" borderId="1" xfId="2" applyFont="1" applyFill="1" applyBorder="1" applyAlignment="1">
      <alignment horizontal="center" vertical="center" wrapText="1"/>
    </xf>
    <xf numFmtId="0" fontId="0" fillId="0" borderId="1" xfId="0" applyBorder="1" applyAlignment="1">
      <alignment horizontal="center" wrapText="1"/>
    </xf>
    <xf numFmtId="0" fontId="16" fillId="17" borderId="4" xfId="2" applyFont="1" applyFill="1" applyBorder="1" applyAlignment="1">
      <alignment horizontal="center" vertical="center" wrapText="1"/>
    </xf>
    <xf numFmtId="0" fontId="16" fillId="17" borderId="1" xfId="0" applyFont="1" applyFill="1" applyBorder="1" applyAlignment="1">
      <alignment horizontal="center" vertical="center" wrapText="1"/>
    </xf>
    <xf numFmtId="0" fontId="0" fillId="17" borderId="1" xfId="0" applyFill="1" applyBorder="1" applyAlignment="1">
      <alignment horizontal="center" vertical="center" wrapText="1"/>
    </xf>
    <xf numFmtId="0" fontId="9" fillId="17" borderId="1" xfId="0" applyFont="1" applyFill="1" applyBorder="1" applyAlignment="1">
      <alignment horizontal="center" vertical="center" wrapText="1"/>
    </xf>
    <xf numFmtId="9" fontId="14" fillId="0" borderId="1" xfId="2" applyNumberFormat="1" applyFont="1" applyBorder="1" applyAlignment="1">
      <alignment horizontal="center" vertical="center" wrapText="1"/>
    </xf>
    <xf numFmtId="9" fontId="14" fillId="0" borderId="4" xfId="2" applyNumberFormat="1" applyFont="1" applyBorder="1" applyAlignment="1">
      <alignment horizontal="center" vertical="center" wrapText="1"/>
    </xf>
    <xf numFmtId="9" fontId="0" fillId="0" borderId="4" xfId="0" applyNumberFormat="1" applyBorder="1" applyAlignment="1">
      <alignment horizontal="center" vertical="center" wrapText="1"/>
    </xf>
    <xf numFmtId="9" fontId="0" fillId="0" borderId="6" xfId="0" applyNumberFormat="1" applyBorder="1" applyAlignment="1">
      <alignment horizontal="center" vertical="center" wrapText="1"/>
    </xf>
    <xf numFmtId="1" fontId="14" fillId="0" borderId="2" xfId="2" applyNumberFormat="1" applyFont="1" applyBorder="1" applyAlignment="1" applyProtection="1">
      <alignment horizontal="center" vertical="center" wrapText="1"/>
      <protection locked="0"/>
    </xf>
    <xf numFmtId="1" fontId="14" fillId="0" borderId="3" xfId="2" applyNumberFormat="1" applyFont="1" applyBorder="1" applyAlignment="1" applyProtection="1">
      <alignment horizontal="center" vertical="center" wrapText="1"/>
      <protection locked="0"/>
    </xf>
    <xf numFmtId="1" fontId="14" fillId="17" borderId="7" xfId="2" applyNumberFormat="1" applyFont="1" applyFill="1" applyBorder="1" applyAlignment="1" applyProtection="1">
      <alignment horizontal="center" vertical="center" wrapText="1"/>
    </xf>
    <xf numFmtId="1" fontId="14" fillId="17" borderId="9" xfId="2" applyNumberFormat="1" applyFont="1" applyFill="1" applyBorder="1" applyAlignment="1">
      <alignment wrapText="1"/>
    </xf>
    <xf numFmtId="0" fontId="14" fillId="17" borderId="7" xfId="2" applyFont="1" applyFill="1" applyBorder="1" applyAlignment="1" applyProtection="1">
      <alignment horizontal="center" vertical="center" wrapText="1"/>
    </xf>
    <xf numFmtId="0" fontId="0" fillId="0" borderId="9" xfId="0" applyBorder="1" applyAlignment="1">
      <alignment wrapText="1"/>
    </xf>
    <xf numFmtId="0" fontId="14" fillId="17" borderId="9" xfId="2" applyFont="1" applyFill="1" applyBorder="1" applyAlignment="1">
      <alignment wrapText="1"/>
    </xf>
    <xf numFmtId="0" fontId="14" fillId="17" borderId="12" xfId="2" applyFont="1" applyFill="1" applyBorder="1" applyAlignment="1" applyProtection="1">
      <alignment horizontal="center" vertical="center" wrapText="1"/>
    </xf>
    <xf numFmtId="0" fontId="14" fillId="17" borderId="6" xfId="2" applyFont="1" applyFill="1" applyBorder="1" applyAlignment="1">
      <alignment wrapText="1"/>
    </xf>
    <xf numFmtId="1" fontId="0" fillId="0" borderId="9" xfId="0" applyNumberFormat="1" applyBorder="1" applyAlignment="1">
      <alignment wrapText="1"/>
    </xf>
    <xf numFmtId="0" fontId="14" fillId="19" borderId="26" xfId="2" applyFont="1" applyFill="1" applyBorder="1" applyAlignment="1" applyProtection="1">
      <alignment horizontal="center" vertical="center" wrapText="1"/>
    </xf>
    <xf numFmtId="0" fontId="14" fillId="19" borderId="10" xfId="2" applyFont="1" applyFill="1" applyBorder="1" applyAlignment="1" applyProtection="1">
      <alignment horizontal="center" vertical="center" wrapText="1"/>
    </xf>
    <xf numFmtId="0" fontId="14" fillId="19" borderId="10" xfId="2" applyFont="1" applyFill="1" applyBorder="1" applyAlignment="1">
      <alignment wrapText="1"/>
    </xf>
    <xf numFmtId="0" fontId="14" fillId="19" borderId="27" xfId="2" applyFont="1" applyFill="1" applyBorder="1" applyAlignment="1">
      <alignment wrapText="1"/>
    </xf>
    <xf numFmtId="1" fontId="14" fillId="0" borderId="1" xfId="2" applyNumberFormat="1" applyFont="1" applyBorder="1" applyAlignment="1" applyProtection="1">
      <alignment horizontal="center" vertical="center" wrapText="1"/>
      <protection locked="0"/>
    </xf>
    <xf numFmtId="1" fontId="14" fillId="0" borderId="8" xfId="2" applyNumberFormat="1" applyFont="1" applyBorder="1" applyAlignment="1" applyProtection="1">
      <alignment horizontal="center" vertical="center" wrapText="1"/>
      <protection locked="0"/>
    </xf>
    <xf numFmtId="1" fontId="14" fillId="0" borderId="12" xfId="2" applyNumberFormat="1" applyFont="1" applyBorder="1" applyAlignment="1" applyProtection="1">
      <alignment horizontal="center" vertical="center" wrapText="1"/>
      <protection locked="0"/>
    </xf>
    <xf numFmtId="0" fontId="2" fillId="0" borderId="1" xfId="2" applyBorder="1" applyAlignment="1">
      <alignment wrapText="1"/>
    </xf>
    <xf numFmtId="0" fontId="16" fillId="17" borderId="4" xfId="2" applyFont="1" applyFill="1" applyBorder="1" applyAlignment="1" applyProtection="1">
      <alignment horizontal="center" vertical="center" wrapText="1"/>
    </xf>
    <xf numFmtId="0" fontId="16" fillId="17" borderId="6" xfId="2" applyFont="1" applyFill="1" applyBorder="1" applyAlignment="1" applyProtection="1">
      <alignment horizontal="center" vertical="center" wrapText="1"/>
    </xf>
    <xf numFmtId="0" fontId="14" fillId="0" borderId="1" xfId="0" applyFont="1" applyBorder="1" applyAlignment="1">
      <alignment horizontal="center" wrapText="1"/>
    </xf>
    <xf numFmtId="164" fontId="14" fillId="0" borderId="10" xfId="2" applyNumberFormat="1" applyFont="1" applyBorder="1" applyAlignment="1" applyProtection="1">
      <alignment horizontal="center" vertical="center" wrapText="1"/>
    </xf>
    <xf numFmtId="164" fontId="14" fillId="0" borderId="3" xfId="2" applyNumberFormat="1" applyFont="1" applyBorder="1" applyAlignment="1" applyProtection="1">
      <alignment horizontal="center" vertical="center" wrapText="1"/>
    </xf>
    <xf numFmtId="164" fontId="14" fillId="0" borderId="1" xfId="2" applyNumberFormat="1" applyFont="1" applyBorder="1" applyAlignment="1" applyProtection="1">
      <alignment horizontal="center" vertical="center" wrapText="1"/>
    </xf>
    <xf numFmtId="0" fontId="2" fillId="0" borderId="9" xfId="2" applyBorder="1" applyAlignment="1">
      <alignment wrapText="1"/>
    </xf>
    <xf numFmtId="0" fontId="14" fillId="0" borderId="1" xfId="2" applyFont="1" applyBorder="1" applyAlignment="1">
      <alignment wrapText="1"/>
    </xf>
    <xf numFmtId="2" fontId="14" fillId="0" borderId="1" xfId="2" applyNumberFormat="1" applyFont="1" applyBorder="1" applyAlignment="1">
      <alignment wrapText="1"/>
    </xf>
    <xf numFmtId="0" fontId="2" fillId="0" borderId="10" xfId="2" applyFont="1" applyBorder="1" applyAlignment="1">
      <alignment vertical="top" wrapText="1"/>
    </xf>
    <xf numFmtId="0" fontId="2" fillId="0" borderId="10" xfId="2" applyBorder="1" applyAlignment="1">
      <alignment vertical="top" wrapText="1"/>
    </xf>
    <xf numFmtId="0" fontId="2" fillId="0" borderId="4" xfId="2" applyBorder="1" applyAlignment="1">
      <alignment vertical="top" wrapText="1"/>
    </xf>
    <xf numFmtId="0" fontId="14" fillId="0" borderId="0" xfId="2" applyFont="1" applyBorder="1" applyAlignment="1">
      <alignment vertical="top" wrapText="1"/>
    </xf>
    <xf numFmtId="0" fontId="2" fillId="0" borderId="0" xfId="2" applyBorder="1" applyAlignment="1">
      <alignment vertical="top" wrapText="1"/>
    </xf>
    <xf numFmtId="0" fontId="2" fillId="0" borderId="0" xfId="2" applyAlignment="1">
      <alignment wrapText="1"/>
    </xf>
    <xf numFmtId="0" fontId="14" fillId="0" borderId="14" xfId="2" applyFont="1" applyBorder="1" applyAlignment="1" applyProtection="1">
      <alignment horizontal="left" vertical="top" wrapText="1"/>
    </xf>
    <xf numFmtId="0" fontId="14" fillId="0" borderId="4" xfId="2" applyFont="1" applyBorder="1" applyAlignment="1">
      <alignment horizontal="left" vertical="top" wrapText="1"/>
    </xf>
    <xf numFmtId="0" fontId="14" fillId="0" borderId="4" xfId="2" applyFont="1" applyBorder="1" applyAlignment="1">
      <alignment vertical="top" wrapText="1"/>
    </xf>
    <xf numFmtId="1" fontId="2" fillId="0" borderId="9" xfId="2" applyNumberFormat="1" applyBorder="1" applyAlignment="1">
      <alignment wrapText="1"/>
    </xf>
    <xf numFmtId="0" fontId="9" fillId="17" borderId="1" xfId="0" applyFont="1" applyFill="1" applyBorder="1" applyAlignment="1" applyProtection="1">
      <alignment vertical="center"/>
    </xf>
    <xf numFmtId="0" fontId="0" fillId="17" borderId="1" xfId="0" applyFill="1" applyBorder="1" applyAlignment="1" applyProtection="1">
      <alignment vertical="center"/>
    </xf>
    <xf numFmtId="0" fontId="2" fillId="0" borderId="2" xfId="0" applyFont="1" applyFill="1" applyBorder="1" applyAlignment="1" applyProtection="1">
      <alignment vertical="center" wrapText="1"/>
    </xf>
    <xf numFmtId="0" fontId="2" fillId="0" borderId="8" xfId="0" applyFont="1" applyBorder="1" applyAlignment="1" applyProtection="1">
      <alignment vertical="center" wrapText="1"/>
    </xf>
    <xf numFmtId="0" fontId="0" fillId="0" borderId="11" xfId="0" applyBorder="1" applyAlignment="1" applyProtection="1">
      <alignment vertical="center" wrapText="1"/>
    </xf>
    <xf numFmtId="0" fontId="0" fillId="0" borderId="12" xfId="0" applyBorder="1" applyAlignment="1" applyProtection="1">
      <alignment vertical="center" wrapText="1"/>
    </xf>
    <xf numFmtId="0" fontId="0" fillId="0" borderId="1" xfId="0" applyBorder="1" applyAlignment="1" applyProtection="1">
      <alignment vertical="center"/>
      <protection locked="0"/>
    </xf>
    <xf numFmtId="0" fontId="0" fillId="0" borderId="2"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9" fillId="17" borderId="2" xfId="0" applyFont="1" applyFill="1" applyBorder="1" applyAlignment="1" applyProtection="1">
      <alignment horizontal="left" vertical="center"/>
    </xf>
    <xf numFmtId="0" fontId="0" fillId="17" borderId="10" xfId="0" applyFill="1" applyBorder="1" applyAlignment="1" applyProtection="1">
      <alignment horizontal="left" vertical="center"/>
    </xf>
    <xf numFmtId="0" fontId="0" fillId="17" borderId="3" xfId="0" applyFill="1" applyBorder="1" applyAlignment="1" applyProtection="1">
      <alignment horizontal="left" vertical="center"/>
    </xf>
    <xf numFmtId="0" fontId="9" fillId="0" borderId="0" xfId="0" applyFont="1" applyAlignment="1">
      <alignment horizontal="center" vertical="center"/>
    </xf>
    <xf numFmtId="0" fontId="0" fillId="0" borderId="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16" fillId="0" borderId="24" xfId="2" applyFont="1" applyBorder="1" applyAlignment="1">
      <alignment horizontal="left" vertical="center"/>
    </xf>
    <xf numFmtId="9" fontId="16" fillId="0" borderId="0" xfId="2" applyNumberFormat="1" applyFont="1" applyAlignment="1">
      <alignment horizontal="left" vertical="center" wrapText="1"/>
    </xf>
    <xf numFmtId="0" fontId="2" fillId="0" borderId="0" xfId="2" applyFont="1"/>
    <xf numFmtId="0" fontId="16" fillId="0" borderId="1" xfId="2" applyFont="1" applyBorder="1" applyAlignment="1" applyProtection="1">
      <alignment horizontal="left" vertical="top" wrapText="1"/>
      <protection locked="0"/>
    </xf>
    <xf numFmtId="0" fontId="16" fillId="0" borderId="4" xfId="2" applyFont="1" applyBorder="1" applyAlignment="1">
      <alignment horizontal="left" vertical="center" wrapText="1"/>
    </xf>
    <xf numFmtId="0" fontId="2" fillId="0" borderId="4" xfId="2" applyFont="1" applyBorder="1"/>
    <xf numFmtId="0" fontId="16" fillId="17" borderId="2" xfId="2" applyFont="1" applyFill="1" applyBorder="1" applyAlignment="1">
      <alignment horizontal="left" vertical="center" wrapText="1"/>
    </xf>
    <xf numFmtId="0" fontId="14" fillId="0" borderId="10" xfId="2" applyFont="1" applyBorder="1" applyAlignment="1">
      <alignment horizontal="left" vertical="center" wrapText="1"/>
    </xf>
    <xf numFmtId="0" fontId="14" fillId="0" borderId="3" xfId="2" applyFont="1" applyBorder="1" applyAlignment="1">
      <alignment horizontal="left" vertical="center" wrapText="1"/>
    </xf>
    <xf numFmtId="0" fontId="14" fillId="0" borderId="1" xfId="2" applyFont="1" applyBorder="1" applyAlignment="1">
      <alignment vertical="top" wrapText="1"/>
    </xf>
    <xf numFmtId="0" fontId="14" fillId="0" borderId="1" xfId="2" applyFont="1" applyBorder="1"/>
    <xf numFmtId="0" fontId="14" fillId="0" borderId="2" xfId="2" applyFont="1" applyBorder="1" applyAlignment="1">
      <alignment vertical="top" wrapText="1"/>
    </xf>
    <xf numFmtId="0" fontId="14" fillId="0" borderId="3" xfId="2" applyFont="1" applyBorder="1"/>
    <xf numFmtId="0" fontId="16" fillId="0" borderId="1" xfId="2" applyFont="1" applyBorder="1" applyAlignment="1">
      <alignment horizontal="right" vertical="top"/>
    </xf>
    <xf numFmtId="0" fontId="16" fillId="0" borderId="2" xfId="2" applyFont="1" applyBorder="1" applyAlignment="1">
      <alignment horizontal="right" vertical="center"/>
    </xf>
    <xf numFmtId="0" fontId="16" fillId="0" borderId="10" xfId="2" applyFont="1" applyBorder="1" applyAlignment="1">
      <alignment horizontal="right" vertical="center"/>
    </xf>
    <xf numFmtId="0" fontId="16" fillId="0" borderId="3" xfId="2" applyFont="1" applyBorder="1" applyAlignment="1">
      <alignment horizontal="right" vertical="center"/>
    </xf>
    <xf numFmtId="0" fontId="16" fillId="0" borderId="21" xfId="2" applyFont="1" applyBorder="1" applyAlignment="1">
      <alignment horizontal="center" vertical="center" wrapText="1"/>
    </xf>
    <xf numFmtId="0" fontId="2" fillId="0" borderId="21" xfId="2" applyFont="1" applyBorder="1" applyAlignment="1">
      <alignment horizontal="center" vertical="center" wrapText="1"/>
    </xf>
    <xf numFmtId="0" fontId="2" fillId="0" borderId="0" xfId="2" applyFont="1" applyAlignment="1">
      <alignment horizontal="center" vertical="center" wrapText="1"/>
    </xf>
    <xf numFmtId="0" fontId="16" fillId="17" borderId="18" xfId="2" applyFont="1" applyFill="1" applyBorder="1" applyAlignment="1">
      <alignment vertical="center"/>
    </xf>
    <xf numFmtId="0" fontId="14" fillId="17" borderId="19" xfId="2" applyFont="1" applyFill="1" applyBorder="1" applyAlignment="1">
      <alignment vertical="center"/>
    </xf>
    <xf numFmtId="0" fontId="14" fillId="0" borderId="19" xfId="2" applyFont="1" applyBorder="1" applyAlignment="1" applyProtection="1">
      <alignment horizontal="left" vertical="center"/>
      <protection locked="0"/>
    </xf>
    <xf numFmtId="0" fontId="16" fillId="17" borderId="2" xfId="2" applyFont="1" applyFill="1" applyBorder="1" applyAlignment="1">
      <alignment vertical="center"/>
    </xf>
    <xf numFmtId="0" fontId="16" fillId="17" borderId="10" xfId="2" applyFont="1" applyFill="1" applyBorder="1" applyAlignment="1">
      <alignment vertical="center"/>
    </xf>
    <xf numFmtId="0" fontId="16" fillId="17" borderId="3" xfId="2" applyFont="1" applyFill="1" applyBorder="1" applyAlignment="1">
      <alignment vertical="center"/>
    </xf>
    <xf numFmtId="166" fontId="14" fillId="0" borderId="19" xfId="2" applyNumberFormat="1" applyFont="1" applyBorder="1" applyAlignment="1">
      <alignment horizontal="center" vertical="center"/>
    </xf>
    <xf numFmtId="0" fontId="14" fillId="0" borderId="19" xfId="2" applyFont="1" applyBorder="1" applyAlignment="1">
      <alignment horizontal="center" vertical="center"/>
    </xf>
    <xf numFmtId="0" fontId="14" fillId="0" borderId="20" xfId="2" applyFont="1" applyBorder="1" applyAlignment="1">
      <alignment horizontal="center" vertical="center"/>
    </xf>
    <xf numFmtId="0" fontId="16" fillId="17" borderId="17" xfId="2" applyFont="1" applyFill="1" applyBorder="1" applyAlignment="1">
      <alignment vertical="center"/>
    </xf>
    <xf numFmtId="0" fontId="14" fillId="17" borderId="1" xfId="2" applyFont="1" applyFill="1" applyBorder="1" applyAlignment="1">
      <alignment vertical="center"/>
    </xf>
    <xf numFmtId="0" fontId="14" fillId="0" borderId="1" xfId="2" applyFont="1" applyBorder="1" applyAlignment="1">
      <alignment horizontal="left" vertical="center"/>
    </xf>
    <xf numFmtId="0" fontId="14" fillId="0" borderId="5" xfId="2" applyFont="1" applyBorder="1" applyAlignment="1">
      <alignment vertical="center" wrapText="1"/>
    </xf>
    <xf numFmtId="0" fontId="2" fillId="0" borderId="0" xfId="2" applyFont="1" applyAlignment="1">
      <alignment vertical="center"/>
    </xf>
    <xf numFmtId="0" fontId="2" fillId="0" borderId="15" xfId="2" applyFont="1" applyBorder="1" applyAlignment="1">
      <alignment vertical="center"/>
    </xf>
    <xf numFmtId="0" fontId="2" fillId="0" borderId="5" xfId="2" applyFont="1" applyBorder="1" applyAlignment="1">
      <alignment vertical="center"/>
    </xf>
    <xf numFmtId="0" fontId="2" fillId="0" borderId="30" xfId="2" applyFont="1" applyBorder="1" applyAlignment="1">
      <alignment vertical="center"/>
    </xf>
    <xf numFmtId="0" fontId="2" fillId="0" borderId="21" xfId="2" applyFont="1" applyBorder="1" applyAlignment="1">
      <alignment vertical="center"/>
    </xf>
    <xf numFmtId="0" fontId="2" fillId="0" borderId="16" xfId="2" applyFont="1" applyBorder="1" applyAlignment="1">
      <alignment vertical="center"/>
    </xf>
    <xf numFmtId="0" fontId="16" fillId="17" borderId="22" xfId="2" applyFont="1" applyFill="1" applyBorder="1" applyAlignment="1">
      <alignment vertical="center"/>
    </xf>
    <xf numFmtId="0" fontId="14" fillId="17" borderId="23" xfId="2" applyFont="1" applyFill="1" applyBorder="1" applyAlignment="1">
      <alignment vertical="center"/>
    </xf>
  </cellXfs>
  <cellStyles count="5">
    <cellStyle name="Currency" xfId="1" builtinId="4"/>
    <cellStyle name="Hyperlink" xfId="4" builtinId="8"/>
    <cellStyle name="Normal" xfId="0" builtinId="0"/>
    <cellStyle name="Normal 2" xfId="2" xr:uid="{00000000-0005-0000-0000-000002000000}"/>
    <cellStyle name="Normal 3" xfId="3" xr:uid="{00000000-0005-0000-0000-000003000000}"/>
  </cellStyles>
  <dxfs count="5">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9" defaultPivotStyle="PivotStyleLight16"/>
  <colors>
    <mruColors>
      <color rgb="FF00CCFF"/>
      <color rgb="FFFF33CC"/>
      <color rgb="FFCC00CC"/>
      <color rgb="FFFF99CC"/>
      <color rgb="FFF9BB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519497213387134E-2"/>
          <c:y val="9.1146065129763768E-2"/>
          <c:w val="0.91162928722943193"/>
          <c:h val="0.78125198682654529"/>
        </c:manualLayout>
      </c:layout>
      <c:barChart>
        <c:barDir val="col"/>
        <c:grouping val="clustered"/>
        <c:varyColors val="0"/>
        <c:ser>
          <c:idx val="0"/>
          <c:order val="0"/>
          <c:spPr>
            <a:gradFill rotWithShape="0">
              <a:gsLst>
                <a:gs pos="0">
                  <a:srgbClr val="FF99CC"/>
                </a:gs>
                <a:gs pos="100000">
                  <a:srgbClr val="FF99CC">
                    <a:gamma/>
                    <a:shade val="46275"/>
                    <a:invGamma/>
                  </a:srgbClr>
                </a:gs>
              </a:gsLst>
              <a:lin ang="5400000" scaled="1"/>
            </a:gradFill>
            <a:ln w="12700">
              <a:solidFill>
                <a:srgbClr val="000000"/>
              </a:solidFill>
              <a:prstDash val="solid"/>
            </a:ln>
          </c:spPr>
          <c:invertIfNegative val="0"/>
          <c:dLbls>
            <c:spPr>
              <a:noFill/>
              <a:ln w="25400">
                <a:noFill/>
              </a:ln>
            </c:spPr>
            <c:txPr>
              <a:bodyPr/>
              <a:lstStyle/>
              <a:p>
                <a:pPr>
                  <a:defRPr sz="9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Data!$B$33:$B$39</c:f>
              <c:strCache>
                <c:ptCount val="7"/>
                <c:pt idx="1">
                  <c:v>Assessments</c:v>
                </c:pt>
                <c:pt idx="2">
                  <c:v>Client Plan</c:v>
                </c:pt>
                <c:pt idx="3">
                  <c:v>Progress Notes</c:v>
                </c:pt>
                <c:pt idx="4">
                  <c:v>Billing</c:v>
                </c:pt>
                <c:pt idx="5">
                  <c:v>Utilization Management / Utilization Review</c:v>
                </c:pt>
                <c:pt idx="6">
                  <c:v>PWB</c:v>
                </c:pt>
              </c:strCache>
            </c:strRef>
          </c:cat>
          <c:val>
            <c:numRef>
              <c:f>Data!$C$33:$C$39</c:f>
              <c:numCache>
                <c:formatCode>0%</c:formatCode>
                <c:ptCount val="7"/>
                <c:pt idx="1">
                  <c:v>0</c:v>
                </c:pt>
                <c:pt idx="2">
                  <c:v>0</c:v>
                </c:pt>
                <c:pt idx="3">
                  <c:v>0</c:v>
                </c:pt>
                <c:pt idx="4">
                  <c:v>0</c:v>
                </c:pt>
                <c:pt idx="5">
                  <c:v>0</c:v>
                </c:pt>
                <c:pt idx="6">
                  <c:v>0</c:v>
                </c:pt>
              </c:numCache>
            </c:numRef>
          </c:val>
          <c:extLst>
            <c:ext xmlns:c16="http://schemas.microsoft.com/office/drawing/2014/chart" uri="{C3380CC4-5D6E-409C-BE32-E72D297353CC}">
              <c16:uniqueId val="{00000000-47EA-4089-A954-7B5549C33408}"/>
            </c:ext>
          </c:extLst>
        </c:ser>
        <c:dLbls>
          <c:showLegendKey val="0"/>
          <c:showVal val="1"/>
          <c:showCatName val="0"/>
          <c:showSerName val="0"/>
          <c:showPercent val="0"/>
          <c:showBubbleSize val="0"/>
        </c:dLbls>
        <c:gapWidth val="150"/>
        <c:axId val="162358016"/>
        <c:axId val="162423552"/>
      </c:barChart>
      <c:catAx>
        <c:axId val="16235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n-US"/>
          </a:p>
        </c:txPr>
        <c:crossAx val="162423552"/>
        <c:crosses val="autoZero"/>
        <c:auto val="1"/>
        <c:lblAlgn val="ctr"/>
        <c:lblOffset val="100"/>
        <c:tickLblSkip val="1"/>
        <c:tickMarkSkip val="1"/>
        <c:noMultiLvlLbl val="0"/>
      </c:catAx>
      <c:valAx>
        <c:axId val="162423552"/>
        <c:scaling>
          <c:orientation val="minMax"/>
          <c:max val="1"/>
          <c:min val="0"/>
        </c:scaling>
        <c:delete val="0"/>
        <c:axPos val="l"/>
        <c:numFmt formatCode="0%"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62358016"/>
        <c:crosses val="autoZero"/>
        <c:crossBetween val="between"/>
        <c:majorUnit val="0.5"/>
        <c:minorUnit val="0.2"/>
      </c:valAx>
      <c:spPr>
        <a:no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955" r="0.75000000000000955" t="1" header="0.5" footer="0.5"/>
    <c:pageSetup orientation="landscape"/>
  </c:printSettings>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590550</xdr:colOff>
          <xdr:row>0</xdr:row>
          <xdr:rowOff>9525</xdr:rowOff>
        </xdr:from>
        <xdr:to>
          <xdr:col>0</xdr:col>
          <xdr:colOff>7429500</xdr:colOff>
          <xdr:row>0</xdr:row>
          <xdr:rowOff>1171575</xdr:rowOff>
        </xdr:to>
        <xdr:sp macro="" textlink="">
          <xdr:nvSpPr>
            <xdr:cNvPr id="37889" name="Object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83820</xdr:colOff>
      <xdr:row>0</xdr:row>
      <xdr:rowOff>1325880</xdr:rowOff>
    </xdr:from>
    <xdr:to>
      <xdr:col>0</xdr:col>
      <xdr:colOff>1836420</xdr:colOff>
      <xdr:row>0</xdr:row>
      <xdr:rowOff>1798320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3820" y="163830"/>
          <a:ext cx="523875"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en-US" sz="800" b="1" i="0" u="none" strike="noStrike" baseline="0">
              <a:solidFill>
                <a:srgbClr val="000000"/>
              </a:solidFill>
              <a:latin typeface="Arial"/>
              <a:cs typeface="Arial"/>
            </a:rPr>
            <a:t>NICK MACCHIONE, FACHE</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AGENCY DIRECTOR</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lnSpc>
              <a:spcPts val="800"/>
            </a:lnSpc>
            <a:defRPr sz="1000"/>
          </a:pPr>
          <a:r>
            <a:rPr lang="en-US" sz="800" b="1" i="0" u="none" strike="noStrike" baseline="0">
              <a:solidFill>
                <a:srgbClr val="000000"/>
              </a:solidFill>
              <a:latin typeface="Arial"/>
              <a:cs typeface="Arial"/>
            </a:rPr>
            <a:t> </a:t>
          </a:r>
        </a:p>
      </xdr:txBody>
    </xdr:sp>
    <xdr:clientData/>
  </xdr:twoCellAnchor>
  <xdr:twoCellAnchor>
    <xdr:from>
      <xdr:col>0</xdr:col>
      <xdr:colOff>2053590</xdr:colOff>
      <xdr:row>0</xdr:row>
      <xdr:rowOff>1285240</xdr:rowOff>
    </xdr:from>
    <xdr:to>
      <xdr:col>0</xdr:col>
      <xdr:colOff>5833110</xdr:colOff>
      <xdr:row>0</xdr:row>
      <xdr:rowOff>1993900</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2053590" y="1285240"/>
          <a:ext cx="37795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ctr" rtl="0">
            <a:defRPr sz="1000"/>
          </a:pPr>
          <a:r>
            <a:rPr lang="en-US" sz="900" b="0" i="0" u="none" strike="noStrike" baseline="0">
              <a:solidFill>
                <a:srgbClr val="000000"/>
              </a:solidFill>
              <a:latin typeface="Arial"/>
              <a:cs typeface="Arial"/>
            </a:rPr>
            <a:t>HEALTH AND HUMAN SERVICES AGENCY</a:t>
          </a:r>
          <a:endParaRPr lang="en-US" sz="12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Arial"/>
              <a:cs typeface="Arial"/>
            </a:rPr>
            <a:t>BEHAVIORAL HEALTH SERVICES</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3255 CAMINO DEL RIO SOUTH, MAILSTOP P-531</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SAN DIEGO, CALIFORNIA 92108-3806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(619) 563-2700 </a:t>
          </a:r>
          <a:r>
            <a:rPr lang="en-US" sz="700" b="0" i="0" u="none" strike="noStrike" baseline="0">
              <a:solidFill>
                <a:srgbClr val="000000"/>
              </a:solidFill>
              <a:latin typeface="Symbol"/>
              <a:cs typeface="Arial"/>
            </a:rPr>
            <a:t>·</a:t>
          </a:r>
          <a:r>
            <a:rPr lang="en-US" sz="700" b="0" i="0" u="none" strike="noStrike" baseline="0">
              <a:solidFill>
                <a:srgbClr val="000000"/>
              </a:solidFill>
              <a:latin typeface="Arial"/>
              <a:cs typeface="Arial"/>
            </a:rPr>
            <a:t> FAX (619) 563-2705</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p>
      </xdr:txBody>
    </xdr:sp>
    <xdr:clientData/>
  </xdr:twoCellAnchor>
  <xdr:oneCellAnchor>
    <xdr:from>
      <xdr:col>0</xdr:col>
      <xdr:colOff>5867400</xdr:colOff>
      <xdr:row>0</xdr:row>
      <xdr:rowOff>1310640</xdr:rowOff>
    </xdr:from>
    <xdr:ext cx="1913422" cy="387927"/>
    <xdr:sp macro="" textlink="">
      <xdr:nvSpPr>
        <xdr:cNvPr id="5" name="Text Box 6">
          <a:extLst>
            <a:ext uri="{FF2B5EF4-FFF2-40B4-BE49-F238E27FC236}">
              <a16:creationId xmlns:a16="http://schemas.microsoft.com/office/drawing/2014/main" id="{00000000-0008-0000-0000-000005000000}"/>
            </a:ext>
          </a:extLst>
        </xdr:cNvPr>
        <xdr:cNvSpPr txBox="1">
          <a:spLocks noChangeArrowheads="1"/>
        </xdr:cNvSpPr>
      </xdr:nvSpPr>
      <xdr:spPr bwMode="auto">
        <a:xfrm>
          <a:off x="5867400" y="1310640"/>
          <a:ext cx="1913422" cy="3879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lIns="45720" tIns="45720" rIns="45720" bIns="45720" anchor="t" upright="1">
          <a:spAutoFit/>
        </a:bodyPr>
        <a:lstStyle/>
        <a:p>
          <a:pPr algn="l" rtl="0">
            <a:defRPr sz="1000"/>
          </a:pPr>
          <a:r>
            <a:rPr lang="en-US" sz="800" b="1" i="0" u="none" strike="noStrike" baseline="0">
              <a:solidFill>
                <a:srgbClr val="000000"/>
              </a:solidFill>
              <a:latin typeface="Arial"/>
              <a:cs typeface="Arial"/>
            </a:rPr>
            <a:t>           LUKE BERGMANN, Ph.D.</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DIRECTOR, BEHAVIORAL HEALTH SERVICES</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p>
      </xdr:txBody>
    </xdr:sp>
    <xdr:clientData/>
  </xdr:oneCellAnchor>
  <mc:AlternateContent xmlns:mc="http://schemas.openxmlformats.org/markup-compatibility/2006">
    <mc:Choice xmlns:a14="http://schemas.microsoft.com/office/drawing/2010/main" Requires="a14">
      <xdr:twoCellAnchor>
        <xdr:from>
          <xdr:col>0</xdr:col>
          <xdr:colOff>590550</xdr:colOff>
          <xdr:row>0</xdr:row>
          <xdr:rowOff>9525</xdr:rowOff>
        </xdr:from>
        <xdr:to>
          <xdr:col>0</xdr:col>
          <xdr:colOff>7429500</xdr:colOff>
          <xdr:row>0</xdr:row>
          <xdr:rowOff>1171575</xdr:rowOff>
        </xdr:to>
        <xdr:sp macro="" textlink="">
          <xdr:nvSpPr>
            <xdr:cNvPr id="37890" name="Object 2" hidden="1">
              <a:extLst>
                <a:ext uri="{63B3BB69-23CF-44E3-9099-C40C66FF867C}">
                  <a14:compatExt spid="_x0000_s37890"/>
                </a:ext>
                <a:ext uri="{FF2B5EF4-FFF2-40B4-BE49-F238E27FC236}">
                  <a16:creationId xmlns:a16="http://schemas.microsoft.com/office/drawing/2014/main" id="{00000000-0008-0000-0000-0000029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83820</xdr:colOff>
      <xdr:row>0</xdr:row>
      <xdr:rowOff>1325880</xdr:rowOff>
    </xdr:from>
    <xdr:to>
      <xdr:col>0</xdr:col>
      <xdr:colOff>1836420</xdr:colOff>
      <xdr:row>0</xdr:row>
      <xdr:rowOff>1798320</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3820" y="1325880"/>
          <a:ext cx="1752600" cy="4724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en-US" sz="800" b="1" i="0" u="none" strike="noStrike" baseline="0">
              <a:solidFill>
                <a:srgbClr val="000000"/>
              </a:solidFill>
              <a:latin typeface="Arial"/>
              <a:cs typeface="Arial"/>
            </a:rPr>
            <a:t>NICK MACCHIONE, FACHE</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AGENCY DIRECTOR</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lnSpc>
              <a:spcPts val="800"/>
            </a:lnSpc>
            <a:defRPr sz="1000"/>
          </a:pPr>
          <a:r>
            <a:rPr lang="en-US" sz="800" b="1" i="0" u="none" strike="noStrike" baseline="0">
              <a:solidFill>
                <a:srgbClr val="000000"/>
              </a:solidFill>
              <a:latin typeface="Arial"/>
              <a:cs typeface="Arial"/>
            </a:rPr>
            <a:t> </a:t>
          </a:r>
        </a:p>
      </xdr:txBody>
    </xdr:sp>
    <xdr:clientData/>
  </xdr:twoCellAnchor>
  <xdr:twoCellAnchor>
    <xdr:from>
      <xdr:col>0</xdr:col>
      <xdr:colOff>2053590</xdr:colOff>
      <xdr:row>0</xdr:row>
      <xdr:rowOff>1285240</xdr:rowOff>
    </xdr:from>
    <xdr:to>
      <xdr:col>0</xdr:col>
      <xdr:colOff>5833110</xdr:colOff>
      <xdr:row>0</xdr:row>
      <xdr:rowOff>1993900</xdr:rowOff>
    </xdr:to>
    <xdr:sp macro="" textlink="">
      <xdr:nvSpPr>
        <xdr:cNvPr id="8" name="Text Box 5">
          <a:extLst>
            <a:ext uri="{FF2B5EF4-FFF2-40B4-BE49-F238E27FC236}">
              <a16:creationId xmlns:a16="http://schemas.microsoft.com/office/drawing/2014/main" id="{00000000-0008-0000-0000-000008000000}"/>
            </a:ext>
          </a:extLst>
        </xdr:cNvPr>
        <xdr:cNvSpPr txBox="1">
          <a:spLocks noChangeArrowheads="1"/>
        </xdr:cNvSpPr>
      </xdr:nvSpPr>
      <xdr:spPr bwMode="auto">
        <a:xfrm>
          <a:off x="2053590" y="1285240"/>
          <a:ext cx="37795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ctr" rtl="0">
            <a:defRPr sz="1000"/>
          </a:pPr>
          <a:r>
            <a:rPr lang="en-US" sz="900" b="0" i="0" u="none" strike="noStrike" baseline="0">
              <a:solidFill>
                <a:srgbClr val="000000"/>
              </a:solidFill>
              <a:latin typeface="Arial"/>
              <a:cs typeface="Arial"/>
            </a:rPr>
            <a:t>HEALTH AND HUMAN SERVICES AGENCY</a:t>
          </a:r>
          <a:endParaRPr lang="en-US" sz="12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Arial"/>
              <a:cs typeface="Arial"/>
            </a:rPr>
            <a:t>BEHAVIORAL HEALTH SERVICES</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3255 CAMINO DEL RIO SOUTH, MAILSTOP P-531</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SAN DIEGO, CALIFORNIA 92108-3806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(619) 563-2700 </a:t>
          </a:r>
          <a:r>
            <a:rPr lang="en-US" sz="700" b="0" i="0" u="none" strike="noStrike" baseline="0">
              <a:solidFill>
                <a:srgbClr val="000000"/>
              </a:solidFill>
              <a:latin typeface="Symbol"/>
              <a:cs typeface="Arial"/>
            </a:rPr>
            <a:t>·</a:t>
          </a:r>
          <a:r>
            <a:rPr lang="en-US" sz="700" b="0" i="0" u="none" strike="noStrike" baseline="0">
              <a:solidFill>
                <a:srgbClr val="000000"/>
              </a:solidFill>
              <a:latin typeface="Arial"/>
              <a:cs typeface="Arial"/>
            </a:rPr>
            <a:t> FAX (619) 563-2705</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p>
      </xdr:txBody>
    </xdr:sp>
    <xdr:clientData/>
  </xdr:twoCellAnchor>
  <xdr:oneCellAnchor>
    <xdr:from>
      <xdr:col>0</xdr:col>
      <xdr:colOff>5867400</xdr:colOff>
      <xdr:row>0</xdr:row>
      <xdr:rowOff>1310640</xdr:rowOff>
    </xdr:from>
    <xdr:ext cx="1913422" cy="387927"/>
    <xdr:sp macro="" textlink="">
      <xdr:nvSpPr>
        <xdr:cNvPr id="9" name="Text Box 6">
          <a:extLst>
            <a:ext uri="{FF2B5EF4-FFF2-40B4-BE49-F238E27FC236}">
              <a16:creationId xmlns:a16="http://schemas.microsoft.com/office/drawing/2014/main" id="{00000000-0008-0000-0000-000009000000}"/>
            </a:ext>
          </a:extLst>
        </xdr:cNvPr>
        <xdr:cNvSpPr txBox="1">
          <a:spLocks noChangeArrowheads="1"/>
        </xdr:cNvSpPr>
      </xdr:nvSpPr>
      <xdr:spPr bwMode="auto">
        <a:xfrm>
          <a:off x="5867400" y="1310640"/>
          <a:ext cx="1913422" cy="3879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lIns="45720" tIns="45720" rIns="45720" bIns="45720" anchor="t" upright="1">
          <a:spAutoFit/>
        </a:bodyPr>
        <a:lstStyle/>
        <a:p>
          <a:pPr algn="l" rtl="0">
            <a:defRPr sz="1000"/>
          </a:pPr>
          <a:r>
            <a:rPr lang="en-US" sz="800" b="1" i="0" u="none" strike="noStrike" baseline="0">
              <a:solidFill>
                <a:srgbClr val="000000"/>
              </a:solidFill>
              <a:latin typeface="Arial"/>
              <a:cs typeface="Arial"/>
            </a:rPr>
            <a:t>           LUKE BERGMANN, Ph.D.</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DIRECTOR, BEHAVIORAL HEALTH SERVICES</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447675</xdr:colOff>
          <xdr:row>0</xdr:row>
          <xdr:rowOff>9525</xdr:rowOff>
        </xdr:from>
        <xdr:to>
          <xdr:col>0</xdr:col>
          <xdr:colOff>7286625</xdr:colOff>
          <xdr:row>0</xdr:row>
          <xdr:rowOff>1171575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83820</xdr:colOff>
      <xdr:row>0</xdr:row>
      <xdr:rowOff>1325880</xdr:rowOff>
    </xdr:from>
    <xdr:to>
      <xdr:col>0</xdr:col>
      <xdr:colOff>1836420</xdr:colOff>
      <xdr:row>0</xdr:row>
      <xdr:rowOff>1798320</xdr:rowOff>
    </xdr:to>
    <xdr:sp macro="" textlink="">
      <xdr:nvSpPr>
        <xdr:cNvPr id="75" name="Text Box 2">
          <a:extLst>
            <a:ext uri="{FF2B5EF4-FFF2-40B4-BE49-F238E27FC236}">
              <a16:creationId xmlns:a16="http://schemas.microsoft.com/office/drawing/2014/main" id="{00000000-0008-0000-0100-00004B000000}"/>
            </a:ext>
          </a:extLst>
        </xdr:cNvPr>
        <xdr:cNvSpPr txBox="1">
          <a:spLocks noChangeArrowheads="1"/>
        </xdr:cNvSpPr>
      </xdr:nvSpPr>
      <xdr:spPr bwMode="auto">
        <a:xfrm>
          <a:off x="83820" y="1325880"/>
          <a:ext cx="1752600" cy="4724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en-US" sz="800" b="1" i="0" u="none" strike="noStrike" baseline="0">
              <a:solidFill>
                <a:srgbClr val="000000"/>
              </a:solidFill>
              <a:latin typeface="Arial"/>
              <a:cs typeface="Arial"/>
            </a:rPr>
            <a:t>NICK MACCHIONE, FACHE</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AGENCY DIRECTOR</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lnSpc>
              <a:spcPts val="800"/>
            </a:lnSpc>
            <a:defRPr sz="1000"/>
          </a:pPr>
          <a:r>
            <a:rPr lang="en-US" sz="800" b="1" i="0" u="none" strike="noStrike" baseline="0">
              <a:solidFill>
                <a:srgbClr val="000000"/>
              </a:solidFill>
              <a:latin typeface="Arial"/>
              <a:cs typeface="Arial"/>
            </a:rPr>
            <a:t> </a:t>
          </a:r>
        </a:p>
      </xdr:txBody>
    </xdr:sp>
    <xdr:clientData/>
  </xdr:twoCellAnchor>
  <xdr:twoCellAnchor>
    <xdr:from>
      <xdr:col>0</xdr:col>
      <xdr:colOff>1844040</xdr:colOff>
      <xdr:row>0</xdr:row>
      <xdr:rowOff>1310640</xdr:rowOff>
    </xdr:from>
    <xdr:to>
      <xdr:col>0</xdr:col>
      <xdr:colOff>5623560</xdr:colOff>
      <xdr:row>0</xdr:row>
      <xdr:rowOff>2019300</xdr:rowOff>
    </xdr:to>
    <xdr:sp macro="" textlink="">
      <xdr:nvSpPr>
        <xdr:cNvPr id="76" name="Text Box 5">
          <a:extLst>
            <a:ext uri="{FF2B5EF4-FFF2-40B4-BE49-F238E27FC236}">
              <a16:creationId xmlns:a16="http://schemas.microsoft.com/office/drawing/2014/main" id="{00000000-0008-0000-0100-00004C000000}"/>
            </a:ext>
          </a:extLst>
        </xdr:cNvPr>
        <xdr:cNvSpPr txBox="1">
          <a:spLocks noChangeArrowheads="1"/>
        </xdr:cNvSpPr>
      </xdr:nvSpPr>
      <xdr:spPr bwMode="auto">
        <a:xfrm>
          <a:off x="1844040" y="1310640"/>
          <a:ext cx="37795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ctr" rtl="0">
            <a:defRPr sz="1000"/>
          </a:pPr>
          <a:r>
            <a:rPr lang="en-US" sz="900" b="0" i="0" u="none" strike="noStrike" baseline="0">
              <a:solidFill>
                <a:srgbClr val="000000"/>
              </a:solidFill>
              <a:latin typeface="Arial"/>
              <a:cs typeface="Arial"/>
            </a:rPr>
            <a:t>HEALTH AND HUMAN SERVICES AGENCY</a:t>
          </a:r>
          <a:endParaRPr lang="en-US" sz="12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Arial"/>
              <a:cs typeface="Arial"/>
            </a:rPr>
            <a:t>BEHAVIORAL HEALTH SERVICES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3255 CAMINO DEL RIO SOUTH, MAILSTOP P-531</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SAN DIEGO, CALIFORNIA 92108 -3806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(619) 563-2700 </a:t>
          </a:r>
          <a:r>
            <a:rPr lang="en-US" sz="700" b="0" i="0" u="none" strike="noStrike" baseline="0">
              <a:solidFill>
                <a:srgbClr val="000000"/>
              </a:solidFill>
              <a:latin typeface="Symbol"/>
              <a:cs typeface="Arial"/>
            </a:rPr>
            <a:t>·</a:t>
          </a:r>
          <a:r>
            <a:rPr lang="en-US" sz="700" b="0" i="0" u="none" strike="noStrike" baseline="0">
              <a:solidFill>
                <a:srgbClr val="000000"/>
              </a:solidFill>
              <a:latin typeface="Arial"/>
              <a:cs typeface="Arial"/>
            </a:rPr>
            <a:t> FAX (619) 563-2705</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p>
      </xdr:txBody>
    </xdr:sp>
    <xdr:clientData/>
  </xdr:twoCellAnchor>
  <xdr:oneCellAnchor>
    <xdr:from>
      <xdr:col>0</xdr:col>
      <xdr:colOff>5791200</xdr:colOff>
      <xdr:row>0</xdr:row>
      <xdr:rowOff>1303020</xdr:rowOff>
    </xdr:from>
    <xdr:ext cx="2027722" cy="387927"/>
    <xdr:sp macro="" textlink="">
      <xdr:nvSpPr>
        <xdr:cNvPr id="77" name="Text Box 6">
          <a:extLst>
            <a:ext uri="{FF2B5EF4-FFF2-40B4-BE49-F238E27FC236}">
              <a16:creationId xmlns:a16="http://schemas.microsoft.com/office/drawing/2014/main" id="{00000000-0008-0000-0100-00004D000000}"/>
            </a:ext>
          </a:extLst>
        </xdr:cNvPr>
        <xdr:cNvSpPr txBox="1">
          <a:spLocks noChangeArrowheads="1"/>
        </xdr:cNvSpPr>
      </xdr:nvSpPr>
      <xdr:spPr bwMode="auto">
        <a:xfrm>
          <a:off x="5791200" y="1303020"/>
          <a:ext cx="2027722" cy="3879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lIns="45720" tIns="45720" rIns="45720" bIns="45720" anchor="t" upright="1">
          <a:spAutoFit/>
        </a:bodyPr>
        <a:lstStyle/>
        <a:p>
          <a:pPr algn="l" rtl="0">
            <a:defRPr sz="1000"/>
          </a:pPr>
          <a:r>
            <a:rPr lang="en-US" sz="800" b="1" i="0" u="none" strike="noStrike" baseline="0">
              <a:solidFill>
                <a:srgbClr val="000000"/>
              </a:solidFill>
              <a:latin typeface="Arial"/>
              <a:cs typeface="Arial"/>
            </a:rPr>
            <a:t>            LUKE BERGMANN, Ph.D.</a:t>
          </a:r>
        </a:p>
        <a:p>
          <a:pPr algn="l" rtl="0">
            <a:defRPr sz="1000"/>
          </a:pPr>
          <a:r>
            <a:rPr lang="en-US" sz="600" b="0" i="0" u="none" strike="noStrike" baseline="0">
              <a:solidFill>
                <a:srgbClr val="000000"/>
              </a:solidFill>
              <a:latin typeface="Arial"/>
              <a:cs typeface="Arial"/>
            </a:rPr>
            <a:t>DIRECTOR, BEHAVIORAL HEALTH SERVICES</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p>
      </xdr:txBody>
    </xdr:sp>
    <xdr:clientData/>
  </xdr:oneCellAnchor>
  <mc:AlternateContent xmlns:mc="http://schemas.openxmlformats.org/markup-compatibility/2006">
    <mc:Choice xmlns:a14="http://schemas.microsoft.com/office/drawing/2010/main" Requires="a14">
      <xdr:twoCellAnchor>
        <xdr:from>
          <xdr:col>0</xdr:col>
          <xdr:colOff>447675</xdr:colOff>
          <xdr:row>0</xdr:row>
          <xdr:rowOff>9525</xdr:rowOff>
        </xdr:from>
        <xdr:to>
          <xdr:col>0</xdr:col>
          <xdr:colOff>7286625</xdr:colOff>
          <xdr:row>0</xdr:row>
          <xdr:rowOff>1171575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83820</xdr:colOff>
      <xdr:row>0</xdr:row>
      <xdr:rowOff>1325880</xdr:rowOff>
    </xdr:from>
    <xdr:to>
      <xdr:col>0</xdr:col>
      <xdr:colOff>1836420</xdr:colOff>
      <xdr:row>0</xdr:row>
      <xdr:rowOff>1798320</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83820" y="1325880"/>
          <a:ext cx="1752600" cy="4724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l" rtl="0">
            <a:defRPr sz="1000"/>
          </a:pPr>
          <a:r>
            <a:rPr lang="en-US" sz="800" b="1" i="0" u="none" strike="noStrike" baseline="0">
              <a:solidFill>
                <a:srgbClr val="000000"/>
              </a:solidFill>
              <a:latin typeface="Arial"/>
              <a:cs typeface="Arial"/>
            </a:rPr>
            <a:t>NICK MACCHIONE, FACHE</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AGENCY DIRECTOR</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endParaRPr lang="en-US" sz="1200" b="0" i="0" u="none" strike="noStrike" baseline="0">
            <a:solidFill>
              <a:srgbClr val="000000"/>
            </a:solidFill>
            <a:latin typeface="Times New Roman"/>
            <a:cs typeface="Times New Roman"/>
          </a:endParaRPr>
        </a:p>
        <a:p>
          <a:pPr algn="l" rtl="0">
            <a:lnSpc>
              <a:spcPts val="800"/>
            </a:lnSpc>
            <a:defRPr sz="1000"/>
          </a:pPr>
          <a:r>
            <a:rPr lang="en-US" sz="800" b="1" i="0" u="none" strike="noStrike" baseline="0">
              <a:solidFill>
                <a:srgbClr val="000000"/>
              </a:solidFill>
              <a:latin typeface="Arial"/>
              <a:cs typeface="Arial"/>
            </a:rPr>
            <a:t> </a:t>
          </a:r>
        </a:p>
      </xdr:txBody>
    </xdr:sp>
    <xdr:clientData/>
  </xdr:twoCellAnchor>
  <xdr:twoCellAnchor>
    <xdr:from>
      <xdr:col>0</xdr:col>
      <xdr:colOff>1844040</xdr:colOff>
      <xdr:row>0</xdr:row>
      <xdr:rowOff>1310640</xdr:rowOff>
    </xdr:from>
    <xdr:to>
      <xdr:col>0</xdr:col>
      <xdr:colOff>5623560</xdr:colOff>
      <xdr:row>0</xdr:row>
      <xdr:rowOff>2019300</xdr:rowOff>
    </xdr:to>
    <xdr:sp macro=""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1844040" y="1310640"/>
          <a:ext cx="377952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45720" rIns="45720" bIns="45720" anchor="t" upright="1"/>
        <a:lstStyle/>
        <a:p>
          <a:pPr algn="ctr" rtl="0">
            <a:defRPr sz="1000"/>
          </a:pPr>
          <a:r>
            <a:rPr lang="en-US" sz="900" b="0" i="0" u="none" strike="noStrike" baseline="0">
              <a:solidFill>
                <a:srgbClr val="000000"/>
              </a:solidFill>
              <a:latin typeface="Arial"/>
              <a:cs typeface="Arial"/>
            </a:rPr>
            <a:t>HEALTH AND HUMAN SERVICES AGENCY</a:t>
          </a:r>
          <a:endParaRPr lang="en-US" sz="1200" b="0" i="0" u="none" strike="noStrike" baseline="0">
            <a:solidFill>
              <a:srgbClr val="000000"/>
            </a:solidFill>
            <a:latin typeface="Times New Roman"/>
            <a:cs typeface="Times New Roman"/>
          </a:endParaRPr>
        </a:p>
        <a:p>
          <a:pPr algn="ctr" rtl="0">
            <a:defRPr sz="1000"/>
          </a:pPr>
          <a:r>
            <a:rPr lang="en-US" sz="800" b="0" i="0" u="none" strike="noStrike" baseline="0">
              <a:solidFill>
                <a:srgbClr val="000000"/>
              </a:solidFill>
              <a:latin typeface="Arial"/>
              <a:cs typeface="Arial"/>
            </a:rPr>
            <a:t>BEHAVIORAL HEALTH SERVICES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3255 CAMINO DEL RIO SOUTH, MAILSTOP P-531</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SAN DIEGO, CALIFORNIA 92108 -3806 </a:t>
          </a:r>
          <a:endParaRPr lang="en-US" sz="12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Arial"/>
              <a:cs typeface="Arial"/>
            </a:rPr>
            <a:t>(619) 563-2700 </a:t>
          </a:r>
          <a:r>
            <a:rPr lang="en-US" sz="700" b="0" i="0" u="none" strike="noStrike" baseline="0">
              <a:solidFill>
                <a:srgbClr val="000000"/>
              </a:solidFill>
              <a:latin typeface="Symbol"/>
              <a:cs typeface="Arial"/>
            </a:rPr>
            <a:t>·</a:t>
          </a:r>
          <a:r>
            <a:rPr lang="en-US" sz="700" b="0" i="0" u="none" strike="noStrike" baseline="0">
              <a:solidFill>
                <a:srgbClr val="000000"/>
              </a:solidFill>
              <a:latin typeface="Arial"/>
              <a:cs typeface="Arial"/>
            </a:rPr>
            <a:t> FAX (619) 563-2705</a:t>
          </a:r>
          <a:endParaRPr lang="en-US" sz="1200" b="0" i="0" u="none" strike="noStrike" baseline="0">
            <a:solidFill>
              <a:srgbClr val="000000"/>
            </a:solidFill>
            <a:latin typeface="Times New Roman"/>
            <a:cs typeface="Times New Roman"/>
          </a:endParaRPr>
        </a:p>
        <a:p>
          <a:pPr algn="l" rtl="0">
            <a:defRPr sz="1000"/>
          </a:pPr>
          <a:r>
            <a:rPr lang="en-US" sz="700" b="0" i="0" u="none" strike="noStrike" baseline="0">
              <a:solidFill>
                <a:srgbClr val="000000"/>
              </a:solidFill>
              <a:latin typeface="Arial"/>
              <a:cs typeface="Arial"/>
            </a:rPr>
            <a:t> </a:t>
          </a:r>
        </a:p>
      </xdr:txBody>
    </xdr:sp>
    <xdr:clientData/>
  </xdr:twoCellAnchor>
  <xdr:oneCellAnchor>
    <xdr:from>
      <xdr:col>0</xdr:col>
      <xdr:colOff>5791200</xdr:colOff>
      <xdr:row>0</xdr:row>
      <xdr:rowOff>1303020</xdr:rowOff>
    </xdr:from>
    <xdr:ext cx="2027722" cy="387927"/>
    <xdr:sp macro="" textlink="">
      <xdr:nvSpPr>
        <xdr:cNvPr id="9" name="Text Box 6">
          <a:extLst>
            <a:ext uri="{FF2B5EF4-FFF2-40B4-BE49-F238E27FC236}">
              <a16:creationId xmlns:a16="http://schemas.microsoft.com/office/drawing/2014/main" id="{00000000-0008-0000-0100-000009000000}"/>
            </a:ext>
          </a:extLst>
        </xdr:cNvPr>
        <xdr:cNvSpPr txBox="1">
          <a:spLocks noChangeArrowheads="1"/>
        </xdr:cNvSpPr>
      </xdr:nvSpPr>
      <xdr:spPr bwMode="auto">
        <a:xfrm>
          <a:off x="5791200" y="1303020"/>
          <a:ext cx="2027722" cy="3879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square" lIns="45720" tIns="45720" rIns="45720" bIns="45720" anchor="t" upright="1">
          <a:spAutoFit/>
        </a:bodyPr>
        <a:lstStyle/>
        <a:p>
          <a:pPr algn="l" rtl="0">
            <a:defRPr sz="1000"/>
          </a:pPr>
          <a:r>
            <a:rPr lang="en-US" sz="800" b="1" i="0" u="none" strike="noStrike" baseline="0">
              <a:solidFill>
                <a:srgbClr val="000000"/>
              </a:solidFill>
              <a:latin typeface="Arial"/>
              <a:cs typeface="Arial"/>
            </a:rPr>
            <a:t>            LUKE BERGMANN, Ph.D.</a:t>
          </a:r>
        </a:p>
        <a:p>
          <a:pPr algn="l" rtl="0">
            <a:defRPr sz="1000"/>
          </a:pPr>
          <a:r>
            <a:rPr lang="en-US" sz="600" b="0" i="0" u="none" strike="noStrike" baseline="0">
              <a:solidFill>
                <a:srgbClr val="000000"/>
              </a:solidFill>
              <a:latin typeface="Arial"/>
              <a:cs typeface="Arial"/>
            </a:rPr>
            <a:t>DIRECTOR, BEHAVIORAL HEALTH SERVICES</a:t>
          </a:r>
          <a:endParaRPr lang="en-US" sz="1200" b="0" i="0" u="none" strike="noStrike" baseline="0">
            <a:solidFill>
              <a:srgbClr val="000000"/>
            </a:solidFill>
            <a:latin typeface="Times New Roman"/>
            <a:cs typeface="Times New Roman"/>
          </a:endParaRPr>
        </a:p>
        <a:p>
          <a:pPr algn="l" rtl="0">
            <a:defRPr sz="1000"/>
          </a:pPr>
          <a:r>
            <a:rPr lang="en-US" sz="600" b="0" i="0" u="none" strike="noStrike" baseline="0">
              <a:solidFill>
                <a:srgbClr val="000000"/>
              </a:solidFill>
              <a:latin typeface="Arial"/>
              <a:cs typeface="Arial"/>
            </a:rPr>
            <a:t>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47625</xdr:colOff>
      <xdr:row>10</xdr:row>
      <xdr:rowOff>19050</xdr:rowOff>
    </xdr:from>
    <xdr:to>
      <xdr:col>2</xdr:col>
      <xdr:colOff>647700</xdr:colOff>
      <xdr:row>26</xdr:row>
      <xdr:rowOff>0</xdr:rowOff>
    </xdr:to>
    <xdr:graphicFrame macro="">
      <xdr:nvGraphicFramePr>
        <xdr:cNvPr id="1043" name="Chart 2">
          <a:extLst>
            <a:ext uri="{FF2B5EF4-FFF2-40B4-BE49-F238E27FC236}">
              <a16:creationId xmlns:a16="http://schemas.microsoft.com/office/drawing/2014/main" id="{00000000-0008-0000-1A00-00001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wmf"/><Relationship Id="rId4" Type="http://schemas.openxmlformats.org/officeDocument/2006/relationships/oleObject" Target="../embeddings/oleObject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optumsandiego.com/content/SanDiego/sandiego/en/county-staff---providers/orgpublicdocs.html" TargetMode="External"/><Relationship Id="rId1" Type="http://schemas.openxmlformats.org/officeDocument/2006/relationships/hyperlink" Target="https://sdoh-tres.uhc.com/public/DecisionTree/ProgressNotes.html" TargetMode="Externa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5.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7B79-C218-473A-B32E-C773DF5E6651}">
  <dimension ref="A1:F19"/>
  <sheetViews>
    <sheetView showGridLines="0" view="pageBreakPreview" topLeftCell="A4" zoomScaleNormal="100" zoomScaleSheetLayoutView="100" workbookViewId="0">
      <selection activeCell="I10" sqref="I10"/>
    </sheetView>
  </sheetViews>
  <sheetFormatPr defaultColWidth="9.140625" defaultRowHeight="12.75" x14ac:dyDescent="0.2"/>
  <cols>
    <col min="1" max="1" width="119.42578125" style="113" customWidth="1"/>
    <col min="2" max="2" width="9.42578125" style="113" customWidth="1"/>
    <col min="3" max="16384" width="9.140625" style="113"/>
  </cols>
  <sheetData>
    <row r="1" spans="1:6" ht="169.5" customHeight="1" x14ac:dyDescent="0.2">
      <c r="E1" s="160"/>
    </row>
    <row r="2" spans="1:6" s="123" customFormat="1" ht="19.5" customHeight="1" x14ac:dyDescent="0.2">
      <c r="A2" s="129" t="s">
        <v>227</v>
      </c>
      <c r="E2" s="161"/>
    </row>
    <row r="3" spans="1:6" s="123" customFormat="1" ht="19.5" customHeight="1" x14ac:dyDescent="0.2">
      <c r="A3" s="321" t="s">
        <v>228</v>
      </c>
      <c r="E3" s="161"/>
    </row>
    <row r="4" spans="1:6" s="123" customFormat="1" ht="19.5" customHeight="1" x14ac:dyDescent="0.2">
      <c r="A4" s="129" t="s">
        <v>229</v>
      </c>
      <c r="E4" s="162"/>
    </row>
    <row r="5" spans="1:6" s="123" customFormat="1" ht="19.5" customHeight="1" x14ac:dyDescent="0.2">
      <c r="A5" s="129" t="s">
        <v>229</v>
      </c>
      <c r="E5" s="160"/>
      <c r="F5" s="320"/>
    </row>
    <row r="6" spans="1:6" s="123" customFormat="1" ht="19.5" customHeight="1" x14ac:dyDescent="0.2">
      <c r="A6" s="129" t="s">
        <v>229</v>
      </c>
      <c r="E6" s="162"/>
    </row>
    <row r="7" spans="1:6" s="123" customFormat="1" x14ac:dyDescent="0.2">
      <c r="E7" s="162"/>
    </row>
    <row r="8" spans="1:6" s="123" customFormat="1" ht="32.25" customHeight="1" x14ac:dyDescent="0.2">
      <c r="A8" s="319" t="s">
        <v>75</v>
      </c>
      <c r="E8" s="163"/>
    </row>
    <row r="9" spans="1:6" s="123" customFormat="1" ht="33" customHeight="1" x14ac:dyDescent="0.2">
      <c r="A9" s="125" t="s">
        <v>230</v>
      </c>
      <c r="E9" s="163"/>
    </row>
    <row r="10" spans="1:6" s="123" customFormat="1" ht="309.75" customHeight="1" x14ac:dyDescent="0.2">
      <c r="A10" s="126" t="s">
        <v>305</v>
      </c>
    </row>
    <row r="11" spans="1:6" ht="17.25" customHeight="1" x14ac:dyDescent="0.2">
      <c r="A11" s="125" t="s">
        <v>79</v>
      </c>
    </row>
    <row r="12" spans="1:6" ht="17.25" customHeight="1" x14ac:dyDescent="0.2">
      <c r="A12" s="124" t="s">
        <v>208</v>
      </c>
    </row>
    <row r="13" spans="1:6" ht="15.75" customHeight="1" x14ac:dyDescent="0.2">
      <c r="A13" s="124"/>
    </row>
    <row r="14" spans="1:6" ht="12.75" customHeight="1" x14ac:dyDescent="0.2">
      <c r="A14" s="124" t="s">
        <v>215</v>
      </c>
    </row>
    <row r="15" spans="1:6" ht="13.5" customHeight="1" x14ac:dyDescent="0.2">
      <c r="A15" s="113" t="s">
        <v>209</v>
      </c>
    </row>
    <row r="16" spans="1:6" ht="12.75" hidden="1" customHeight="1" x14ac:dyDescent="0.2"/>
    <row r="17" ht="21" customHeight="1" x14ac:dyDescent="0.2"/>
    <row r="18" ht="15.75" customHeight="1" x14ac:dyDescent="0.2"/>
    <row r="19" ht="37.5" customHeight="1" x14ac:dyDescent="0.2"/>
  </sheetData>
  <printOptions horizontalCentered="1"/>
  <pageMargins left="0.24" right="0.25" top="0.95" bottom="0.63" header="0.38" footer="0.25"/>
  <pageSetup scale="80" orientation="portrait" r:id="rId1"/>
  <headerFooter alignWithMargins="0">
    <oddFooter>&amp;R&amp;P</oddFooter>
  </headerFooter>
  <drawing r:id="rId2"/>
  <legacyDrawing r:id="rId3"/>
  <oleObjects>
    <mc:AlternateContent xmlns:mc="http://schemas.openxmlformats.org/markup-compatibility/2006">
      <mc:Choice Requires="x14">
        <oleObject progId="Word.Picture.8" shapeId="37889" r:id="rId4">
          <objectPr defaultSize="0" autoPict="0" r:id="rId5">
            <anchor moveWithCells="1" sizeWithCells="1">
              <from>
                <xdr:col>0</xdr:col>
                <xdr:colOff>590550</xdr:colOff>
                <xdr:row>0</xdr:row>
                <xdr:rowOff>9525</xdr:rowOff>
              </from>
              <to>
                <xdr:col>0</xdr:col>
                <xdr:colOff>7429500</xdr:colOff>
                <xdr:row>0</xdr:row>
                <xdr:rowOff>1171575</xdr:rowOff>
              </to>
            </anchor>
          </objectPr>
        </oleObject>
      </mc:Choice>
      <mc:Fallback>
        <oleObject progId="Word.Picture.8" shapeId="37889" r:id="rId4"/>
      </mc:Fallback>
    </mc:AlternateContent>
    <mc:AlternateContent xmlns:mc="http://schemas.openxmlformats.org/markup-compatibility/2006">
      <mc:Choice Requires="x14">
        <oleObject progId="Word.Picture.8" shapeId="37890" r:id="rId6">
          <objectPr defaultSize="0" autoPict="0" r:id="rId5">
            <anchor moveWithCells="1" sizeWithCells="1">
              <from>
                <xdr:col>0</xdr:col>
                <xdr:colOff>590550</xdr:colOff>
                <xdr:row>0</xdr:row>
                <xdr:rowOff>9525</xdr:rowOff>
              </from>
              <to>
                <xdr:col>0</xdr:col>
                <xdr:colOff>7429500</xdr:colOff>
                <xdr:row>0</xdr:row>
                <xdr:rowOff>1171575</xdr:rowOff>
              </to>
            </anchor>
          </objectPr>
        </oleObject>
      </mc:Choice>
      <mc:Fallback>
        <oleObject progId="Word.Picture.8" shapeId="37890"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55BC0220-F2F7-42BE-A74B-4E24B0ED1882}">
          <x14:formula1>
            <xm:f>Sheet2!$C$2:$C$6</xm:f>
          </x14:formula1>
          <xm:sqref>J6:K6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6376183D-A8B2-412B-B0D3-D415E19B3FE5}">
          <x14:formula1>
            <xm:f>Sheet2!$C$2:$C$6</xm:f>
          </x14:formula1>
          <xm:sqref>J6:K6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21"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0A37C06F-2AF9-4600-AD3A-47DA9B867584}">
          <x14:formula1>
            <xm:f>Sheet2!$C$2:$C$6</xm:f>
          </x14:formula1>
          <xm:sqref>J6:K6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indexed="47"/>
    <pageSetUpPr fitToPage="1"/>
  </sheetPr>
  <dimension ref="A1:DN116"/>
  <sheetViews>
    <sheetView view="pageBreakPreview" topLeftCell="A106"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81:M81"/>
    <mergeCell ref="B83:P83"/>
    <mergeCell ref="B46:M46"/>
    <mergeCell ref="B47:M47"/>
    <mergeCell ref="B50:M50"/>
    <mergeCell ref="B52:P52"/>
    <mergeCell ref="B60:M60"/>
    <mergeCell ref="B76:M76"/>
    <mergeCell ref="B77:M77"/>
    <mergeCell ref="B72:M72"/>
    <mergeCell ref="B74:P74"/>
    <mergeCell ref="B69:M69"/>
    <mergeCell ref="B53:M53"/>
    <mergeCell ref="B64:M64"/>
    <mergeCell ref="B66:P66"/>
    <mergeCell ref="B67:M67"/>
    <mergeCell ref="B31:M31"/>
    <mergeCell ref="B27:M27"/>
    <mergeCell ref="B30:M30"/>
    <mergeCell ref="B78:M78"/>
    <mergeCell ref="B75:M75"/>
    <mergeCell ref="B68:M68"/>
    <mergeCell ref="B54:M54"/>
    <mergeCell ref="B57:M57"/>
    <mergeCell ref="B41:M41"/>
    <mergeCell ref="B42:M42"/>
    <mergeCell ref="B43:M43"/>
    <mergeCell ref="B55:M55"/>
    <mergeCell ref="B56:M56"/>
    <mergeCell ref="B58:M58"/>
    <mergeCell ref="B59:M59"/>
    <mergeCell ref="B61:M61"/>
    <mergeCell ref="D1:E1"/>
    <mergeCell ref="D2:E2"/>
    <mergeCell ref="G2:H2"/>
    <mergeCell ref="L2:M2"/>
    <mergeCell ref="B3:G3"/>
    <mergeCell ref="I3:J3"/>
    <mergeCell ref="L3:P3"/>
    <mergeCell ref="B8:M8"/>
    <mergeCell ref="B4:G4"/>
    <mergeCell ref="I4:J4"/>
    <mergeCell ref="L4:M4"/>
    <mergeCell ref="O4:P4"/>
    <mergeCell ref="B5:E5"/>
    <mergeCell ref="F5:H5"/>
    <mergeCell ref="J5:K5"/>
    <mergeCell ref="M5:P5"/>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B22:M22"/>
    <mergeCell ref="B25:M25"/>
    <mergeCell ref="B26:M26"/>
    <mergeCell ref="B44:M44"/>
    <mergeCell ref="B45:M45"/>
    <mergeCell ref="B32:M32"/>
    <mergeCell ref="A37:M37"/>
    <mergeCell ref="B38:P38"/>
    <mergeCell ref="B36:M36"/>
    <mergeCell ref="B39:M39"/>
    <mergeCell ref="B33:M33"/>
    <mergeCell ref="B40:M40"/>
    <mergeCell ref="B23:N23"/>
    <mergeCell ref="B24:P24"/>
    <mergeCell ref="B28:M28"/>
    <mergeCell ref="B29:M29"/>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colBreaks count="1" manualBreakCount="1">
    <brk id="16" max="113" man="1"/>
  </col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BC6F9ACF-94A1-44CA-AB27-128123E682AC}">
          <x14:formula1>
            <xm:f>Sheet2!$C$2:$C$6</xm:f>
          </x14:formula1>
          <xm:sqref>J6:K6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8BD887BE-375F-46B4-B435-F71FC6BC68F4}">
          <x14:formula1>
            <xm:f>Sheet2!$C$2:$C$6</xm:f>
          </x14:formula1>
          <xm:sqref>J6:K6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7"/>
    <pageSetUpPr fitToPage="1"/>
  </sheetPr>
  <dimension ref="A1:DN116"/>
  <sheetViews>
    <sheetView view="pageBreakPreview" topLeftCell="A110"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EE97DB00-B15C-4560-9904-21718B6DF0FD}">
          <x14:formula1>
            <xm:f>Sheet2!$C$2:$C$6</xm:f>
          </x14:formula1>
          <xm:sqref>J6:K6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7"/>
    <pageSetUpPr fitToPage="1"/>
  </sheetPr>
  <dimension ref="A1:DN116"/>
  <sheetViews>
    <sheetView view="pageBreakPreview" topLeftCell="A98"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6E2E2BF0-2EF5-4F2E-A2E4-37CEDAC19E49}">
          <x14:formula1>
            <xm:f>Sheet2!$C$2:$C$6</xm:f>
          </x14:formula1>
          <xm:sqref>J6:K6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0F020CCF-1D60-4DFC-AC0F-057BC2FAD04E}">
          <x14:formula1>
            <xm:f>Sheet2!$C$2:$C$6</xm:f>
          </x14:formula1>
          <xm:sqref>J6:K6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FA1867E8-EA2E-4189-A24A-184AA5B0095E}">
          <x14:formula1>
            <xm:f>Sheet2!$C$2:$C$6</xm:f>
          </x14:formula1>
          <xm:sqref>J6:K6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B5ABAD30-70C6-4494-A0D1-D10AD52D64AB}">
          <x14:formula1>
            <xm:f>Sheet2!$C$2:$C$6</xm:f>
          </x14:formula1>
          <xm:sqref>J6:K6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48"/>
  <sheetViews>
    <sheetView showGridLines="0" view="pageBreakPreview" topLeftCell="A28" zoomScaleNormal="100" zoomScaleSheetLayoutView="100" workbookViewId="0">
      <selection activeCell="D36" sqref="D36"/>
    </sheetView>
  </sheetViews>
  <sheetFormatPr defaultColWidth="9.140625" defaultRowHeight="12.75" x14ac:dyDescent="0.2"/>
  <cols>
    <col min="1" max="1" width="119.42578125" style="113" customWidth="1"/>
    <col min="2" max="2" width="9.42578125" style="113" customWidth="1"/>
    <col min="3" max="16384" width="9.140625" style="113"/>
  </cols>
  <sheetData>
    <row r="1" spans="1:5" ht="190.5" customHeight="1" x14ac:dyDescent="0.2">
      <c r="E1" s="160"/>
    </row>
    <row r="2" spans="1:5" ht="19.5" customHeight="1" x14ac:dyDescent="0.2">
      <c r="A2" s="416" t="s">
        <v>82</v>
      </c>
    </row>
    <row r="3" spans="1:5" ht="29.25" customHeight="1" x14ac:dyDescent="0.2">
      <c r="A3" s="321" t="s">
        <v>79</v>
      </c>
    </row>
    <row r="4" spans="1:5" ht="15" customHeight="1" x14ac:dyDescent="0.2">
      <c r="A4" s="129" t="s">
        <v>207</v>
      </c>
    </row>
    <row r="5" spans="1:5" ht="15" customHeight="1" x14ac:dyDescent="0.2">
      <c r="A5" s="129" t="s">
        <v>207</v>
      </c>
    </row>
    <row r="6" spans="1:5" ht="15" customHeight="1" x14ac:dyDescent="0.2">
      <c r="A6" s="129" t="s">
        <v>207</v>
      </c>
    </row>
    <row r="7" spans="1:5" ht="18.75" customHeight="1" x14ac:dyDescent="0.2">
      <c r="A7" s="417"/>
    </row>
    <row r="8" spans="1:5" ht="18.75" customHeight="1" x14ac:dyDescent="0.2">
      <c r="A8" s="319" t="s">
        <v>75</v>
      </c>
    </row>
    <row r="9" spans="1:5" ht="24.75" customHeight="1" x14ac:dyDescent="0.2">
      <c r="A9" s="418" t="s">
        <v>83</v>
      </c>
    </row>
    <row r="10" spans="1:5" ht="167.45" customHeight="1" x14ac:dyDescent="0.2">
      <c r="A10" s="126" t="s">
        <v>242</v>
      </c>
    </row>
    <row r="11" spans="1:5" ht="57.75" customHeight="1" x14ac:dyDescent="0.2">
      <c r="A11" s="130" t="s">
        <v>214</v>
      </c>
      <c r="B11" s="130"/>
    </row>
    <row r="12" spans="1:5" ht="9" customHeight="1" x14ac:dyDescent="0.2"/>
    <row r="13" spans="1:5" ht="35.25" customHeight="1" x14ac:dyDescent="0.2">
      <c r="A13" s="126" t="s">
        <v>213</v>
      </c>
      <c r="B13" s="126"/>
    </row>
    <row r="14" spans="1:5" ht="14.25" x14ac:dyDescent="0.2">
      <c r="A14" s="134" t="s">
        <v>80</v>
      </c>
    </row>
    <row r="15" spans="1:5" ht="11.25" customHeight="1" x14ac:dyDescent="0.2">
      <c r="A15" s="134"/>
    </row>
    <row r="16" spans="1:5" ht="21" customHeight="1" x14ac:dyDescent="0.2">
      <c r="A16" s="134"/>
    </row>
    <row r="17" spans="1:2" ht="14.25" x14ac:dyDescent="0.2">
      <c r="A17" s="124" t="s">
        <v>79</v>
      </c>
    </row>
    <row r="18" spans="1:2" ht="14.25" x14ac:dyDescent="0.2">
      <c r="A18" s="124" t="s">
        <v>200</v>
      </c>
    </row>
    <row r="19" spans="1:2" ht="14.25" x14ac:dyDescent="0.2">
      <c r="A19" s="124"/>
    </row>
    <row r="20" spans="1:2" ht="14.25" x14ac:dyDescent="0.2">
      <c r="A20" s="124" t="s">
        <v>212</v>
      </c>
    </row>
    <row r="21" spans="1:2" ht="14.25" x14ac:dyDescent="0.2">
      <c r="A21" s="124" t="s">
        <v>90</v>
      </c>
    </row>
    <row r="23" spans="1:2" ht="18" x14ac:dyDescent="0.25">
      <c r="A23" s="127" t="s">
        <v>99</v>
      </c>
    </row>
    <row r="25" spans="1:2" ht="18" x14ac:dyDescent="0.25">
      <c r="B25" s="419"/>
    </row>
    <row r="26" spans="1:2" ht="15" x14ac:dyDescent="0.25">
      <c r="A26" s="128" t="s">
        <v>76</v>
      </c>
    </row>
    <row r="27" spans="1:2" ht="15" x14ac:dyDescent="0.25">
      <c r="A27" s="128" t="s">
        <v>77</v>
      </c>
    </row>
    <row r="28" spans="1:2" ht="15" x14ac:dyDescent="0.25">
      <c r="A28" s="128" t="s">
        <v>78</v>
      </c>
    </row>
    <row r="30" spans="1:2" x14ac:dyDescent="0.2">
      <c r="A30" s="412"/>
    </row>
    <row r="31" spans="1:2" ht="44.1" customHeight="1" x14ac:dyDescent="0.2">
      <c r="A31" s="126" t="s">
        <v>201</v>
      </c>
    </row>
    <row r="32" spans="1:2" s="412" customFormat="1" ht="14.25" x14ac:dyDescent="0.2">
      <c r="A32" s="126"/>
    </row>
    <row r="33" spans="1:1" s="412" customFormat="1" ht="28.5" x14ac:dyDescent="0.2">
      <c r="A33" s="126" t="s">
        <v>243</v>
      </c>
    </row>
    <row r="34" spans="1:1" s="420" customFormat="1" ht="11.25" customHeight="1" x14ac:dyDescent="0.2">
      <c r="A34" s="126"/>
    </row>
    <row r="35" spans="1:1" s="420" customFormat="1" ht="38.1" customHeight="1" x14ac:dyDescent="0.2">
      <c r="A35" s="126" t="s">
        <v>244</v>
      </c>
    </row>
    <row r="36" spans="1:1" s="420" customFormat="1" ht="66" customHeight="1" x14ac:dyDescent="0.2">
      <c r="A36" s="126" t="s">
        <v>300</v>
      </c>
    </row>
    <row r="37" spans="1:1" s="420" customFormat="1" ht="37.5" customHeight="1" x14ac:dyDescent="0.2">
      <c r="A37" s="126" t="s">
        <v>245</v>
      </c>
    </row>
    <row r="38" spans="1:1" ht="68.45" customHeight="1" x14ac:dyDescent="0.2">
      <c r="A38" s="126" t="s">
        <v>301</v>
      </c>
    </row>
    <row r="39" spans="1:1" ht="28.5" x14ac:dyDescent="0.2">
      <c r="A39" s="126" t="s">
        <v>246</v>
      </c>
    </row>
    <row r="40" spans="1:1" ht="14.25" x14ac:dyDescent="0.2">
      <c r="A40" s="131"/>
    </row>
    <row r="41" spans="1:1" ht="14.25" x14ac:dyDescent="0.2">
      <c r="A41" s="132" t="s">
        <v>302</v>
      </c>
    </row>
    <row r="42" spans="1:1" ht="14.25" x14ac:dyDescent="0.2">
      <c r="A42" s="132" t="s">
        <v>303</v>
      </c>
    </row>
    <row r="43" spans="1:1" ht="14.25" x14ac:dyDescent="0.2">
      <c r="A43" s="132"/>
    </row>
    <row r="44" spans="1:1" ht="14.25" x14ac:dyDescent="0.2">
      <c r="A44" s="132"/>
    </row>
    <row r="45" spans="1:1" ht="14.25" x14ac:dyDescent="0.2">
      <c r="A45" s="132"/>
    </row>
    <row r="46" spans="1:1" ht="14.25" x14ac:dyDescent="0.2">
      <c r="A46" s="132"/>
    </row>
    <row r="47" spans="1:1" ht="28.5" x14ac:dyDescent="0.2">
      <c r="A47" s="133" t="s">
        <v>304</v>
      </c>
    </row>
    <row r="48" spans="1:1" x14ac:dyDescent="0.2">
      <c r="A48" s="412"/>
    </row>
  </sheetData>
  <printOptions horizontalCentered="1"/>
  <pageMargins left="0.24" right="0.25" top="0.95" bottom="0.63" header="0.38" footer="0.25"/>
  <pageSetup scale="77" orientation="portrait" r:id="rId1"/>
  <headerFooter alignWithMargins="0">
    <oddFooter>&amp;R&amp;P</oddFooter>
  </headerFooter>
  <rowBreaks count="1" manualBreakCount="1">
    <brk id="21" man="1"/>
  </rowBreaks>
  <drawing r:id="rId2"/>
  <legacyDrawing r:id="rId3"/>
  <oleObjects>
    <mc:AlternateContent xmlns:mc="http://schemas.openxmlformats.org/markup-compatibility/2006">
      <mc:Choice Requires="x14">
        <oleObject progId="Word.Picture.8" shapeId="2049" r:id="rId4">
          <objectPr defaultSize="0" autoPict="0" r:id="rId5">
            <anchor moveWithCells="1" sizeWithCells="1">
              <from>
                <xdr:col>0</xdr:col>
                <xdr:colOff>447675</xdr:colOff>
                <xdr:row>0</xdr:row>
                <xdr:rowOff>9525</xdr:rowOff>
              </from>
              <to>
                <xdr:col>0</xdr:col>
                <xdr:colOff>7286625</xdr:colOff>
                <xdr:row>0</xdr:row>
                <xdr:rowOff>1171575</xdr:rowOff>
              </to>
            </anchor>
          </objectPr>
        </oleObject>
      </mc:Choice>
      <mc:Fallback>
        <oleObject progId="Word.Picture.8" shapeId="2049" r:id="rId4"/>
      </mc:Fallback>
    </mc:AlternateContent>
    <mc:AlternateContent xmlns:mc="http://schemas.openxmlformats.org/markup-compatibility/2006">
      <mc:Choice Requires="x14">
        <oleObject progId="Word.Picture.8" shapeId="2050" r:id="rId6">
          <objectPr defaultSize="0" autoPict="0" r:id="rId5">
            <anchor moveWithCells="1" sizeWithCells="1">
              <from>
                <xdr:col>0</xdr:col>
                <xdr:colOff>447675</xdr:colOff>
                <xdr:row>0</xdr:row>
                <xdr:rowOff>9525</xdr:rowOff>
              </from>
              <to>
                <xdr:col>0</xdr:col>
                <xdr:colOff>7286625</xdr:colOff>
                <xdr:row>0</xdr:row>
                <xdr:rowOff>1171575</xdr:rowOff>
              </to>
            </anchor>
          </objectPr>
        </oleObject>
      </mc:Choice>
      <mc:Fallback>
        <oleObject progId="Word.Picture.8" shapeId="2050"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9BEB54CE-5937-408B-9D86-01F7B780F380}">
          <x14:formula1>
            <xm:f>Sheet2!$C$2:$C$6</xm:f>
          </x14:formula1>
          <xm:sqref>J6:K6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0C130202-7551-4F67-BE06-57332A09AB08}">
          <x14:formula1>
            <xm:f>Sheet2!$C$2:$C$6</xm:f>
          </x14:formula1>
          <xm:sqref>J6:K6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D5F56DC7-AB25-4E86-8542-9C4A768D6626}">
          <x14:formula1>
            <xm:f>Sheet2!$C$2:$C$6</xm:f>
          </x14:formula1>
          <xm:sqref>J6:K6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024E20BB-1F44-4C74-896F-869ED794E926}">
          <x14:formula1>
            <xm:f>Sheet2!$C$2:$C$6</xm:f>
          </x14:formula1>
          <xm:sqref>J6:K6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8F2882D6-C385-4FAA-A784-D0D0F613B608}">
          <x14:formula1>
            <xm:f>Sheet2!$C$2:$C$6</xm:f>
          </x14:formula1>
          <xm:sqref>J6:K6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7"/>
    <pageSetUpPr fitToPage="1"/>
  </sheetPr>
  <dimension ref="A1:DN116"/>
  <sheetViews>
    <sheetView view="pageBreakPreview"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143">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143">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143">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47:M47"/>
    <mergeCell ref="B50:M50"/>
    <mergeCell ref="B32:M32"/>
    <mergeCell ref="A37:M37"/>
    <mergeCell ref="B38:P38"/>
    <mergeCell ref="B27:M27"/>
    <mergeCell ref="B30:M30"/>
    <mergeCell ref="B33:M33"/>
    <mergeCell ref="B28:M28"/>
    <mergeCell ref="B29:M29"/>
    <mergeCell ref="B31:M31"/>
    <mergeCell ref="B68:M68"/>
    <mergeCell ref="B59:M59"/>
    <mergeCell ref="B60:M60"/>
    <mergeCell ref="B36:M36"/>
    <mergeCell ref="B61:M61"/>
    <mergeCell ref="B39:M39"/>
    <mergeCell ref="B40:M40"/>
    <mergeCell ref="B41:M41"/>
    <mergeCell ref="B42:M42"/>
    <mergeCell ref="B43:M43"/>
    <mergeCell ref="B55:M55"/>
    <mergeCell ref="B56:M56"/>
    <mergeCell ref="B57:M57"/>
    <mergeCell ref="B44:M44"/>
    <mergeCell ref="B45:M45"/>
    <mergeCell ref="B46:M46"/>
    <mergeCell ref="B11:M11"/>
    <mergeCell ref="B12:M12"/>
    <mergeCell ref="B13:M13"/>
    <mergeCell ref="B22:M22"/>
    <mergeCell ref="B25:M25"/>
    <mergeCell ref="B14:M14"/>
    <mergeCell ref="B15:M15"/>
    <mergeCell ref="B16:M16"/>
    <mergeCell ref="B18:M18"/>
    <mergeCell ref="B19:M19"/>
    <mergeCell ref="D1:E1"/>
    <mergeCell ref="B6:D6"/>
    <mergeCell ref="F6:H6"/>
    <mergeCell ref="J6:K6"/>
    <mergeCell ref="M6:P6"/>
    <mergeCell ref="B26:M26"/>
    <mergeCell ref="B17:M17"/>
    <mergeCell ref="B23:N23"/>
    <mergeCell ref="B24:P24"/>
    <mergeCell ref="D2:E2"/>
    <mergeCell ref="G2:H2"/>
    <mergeCell ref="L2:M2"/>
    <mergeCell ref="B3:G3"/>
    <mergeCell ref="I3:J3"/>
    <mergeCell ref="L3:P3"/>
    <mergeCell ref="B9:M9"/>
    <mergeCell ref="B10:M10"/>
    <mergeCell ref="B4:G4"/>
    <mergeCell ref="I4:J4"/>
    <mergeCell ref="L4:M4"/>
    <mergeCell ref="B7:P7"/>
    <mergeCell ref="B8:M8"/>
    <mergeCell ref="O4:P4"/>
    <mergeCell ref="B5:E5"/>
    <mergeCell ref="F5:H5"/>
    <mergeCell ref="J5:K5"/>
    <mergeCell ref="M5:P5"/>
    <mergeCell ref="B74:P74"/>
    <mergeCell ref="B75:M75"/>
    <mergeCell ref="B81:M81"/>
    <mergeCell ref="B83:P83"/>
    <mergeCell ref="B52:P52"/>
    <mergeCell ref="B64:M64"/>
    <mergeCell ref="B66:P66"/>
    <mergeCell ref="B67:M67"/>
    <mergeCell ref="B72:M72"/>
    <mergeCell ref="B54:M54"/>
    <mergeCell ref="B77:M77"/>
    <mergeCell ref="B53:M53"/>
    <mergeCell ref="B69:M69"/>
    <mergeCell ref="B76:M76"/>
    <mergeCell ref="B78:M78"/>
    <mergeCell ref="B58:M58"/>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005A2EF8-6298-4E9A-AC76-975FBA0D610A}">
          <x14:formula1>
            <xm:f>Sheet2!$C$2:$C$6</xm:f>
          </x14:formula1>
          <xm:sqref>J6:K6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6">
    <tabColor indexed="10"/>
    <pageSetUpPr fitToPage="1"/>
  </sheetPr>
  <dimension ref="A1:FS43"/>
  <sheetViews>
    <sheetView showGridLines="0" zoomScale="75" workbookViewId="0">
      <pane ySplit="3" topLeftCell="A22" activePane="bottomLeft" state="frozen"/>
      <selection activeCell="J13" sqref="J13:L13"/>
      <selection pane="bottomLeft" activeCell="BY6" sqref="BY6"/>
    </sheetView>
  </sheetViews>
  <sheetFormatPr defaultRowHeight="12.75" x14ac:dyDescent="0.2"/>
  <cols>
    <col min="1" max="1" width="7.5703125" customWidth="1"/>
    <col min="2" max="2" width="35" customWidth="1"/>
    <col min="3" max="3" width="14.140625" customWidth="1"/>
    <col min="4" max="4" width="16.140625" customWidth="1"/>
    <col min="5" max="5" width="10.5703125" customWidth="1"/>
    <col min="6" max="6" width="13.85546875" customWidth="1"/>
    <col min="7" max="7" width="7.42578125" customWidth="1"/>
    <col min="8" max="8" width="15.140625" customWidth="1"/>
    <col min="35" max="35" width="10.28515625" customWidth="1"/>
    <col min="49" max="49" width="9.5703125" style="29" customWidth="1"/>
    <col min="50" max="50" width="10.28515625" customWidth="1"/>
    <col min="51" max="51" width="9.5703125" style="29" customWidth="1"/>
    <col min="52" max="52" width="14.140625" style="30" customWidth="1"/>
    <col min="53" max="53" width="14.42578125" style="30" customWidth="1"/>
    <col min="54" max="54" width="8.42578125" style="29" customWidth="1"/>
    <col min="55" max="60" width="16.5703125" style="29" customWidth="1"/>
    <col min="61" max="61" width="4.85546875" style="29" customWidth="1"/>
    <col min="62" max="62" width="4.5703125" style="29" customWidth="1"/>
    <col min="63" max="63" width="4.42578125" style="29" customWidth="1"/>
    <col min="64" max="64" width="7" style="29" customWidth="1"/>
    <col min="65" max="65" width="5.42578125" style="29" customWidth="1"/>
    <col min="66" max="66" width="3.85546875" style="29" customWidth="1"/>
    <col min="67" max="67" width="8.5703125" style="29" customWidth="1"/>
    <col min="68" max="69" width="5.5703125" style="29" customWidth="1"/>
    <col min="70" max="70" width="5.140625" style="29" customWidth="1"/>
    <col min="71" max="72" width="5.42578125" style="29" customWidth="1"/>
    <col min="73" max="73" width="5.140625" style="29" customWidth="1"/>
    <col min="74" max="74" width="4.5703125" style="29" customWidth="1"/>
    <col min="75" max="75" width="5.85546875" style="29" customWidth="1"/>
    <col min="76" max="76" width="5.140625" style="29" customWidth="1"/>
    <col min="77" max="77" width="6" style="29" customWidth="1"/>
    <col min="78" max="78" width="5.140625" style="29" customWidth="1"/>
    <col min="79" max="170" width="9.140625" style="29"/>
  </cols>
  <sheetData>
    <row r="1" spans="1:174" s="34" customFormat="1" ht="47.25" customHeight="1" x14ac:dyDescent="0.2">
      <c r="A1" s="31"/>
      <c r="B1" s="32" t="s">
        <v>219</v>
      </c>
      <c r="C1" s="32" t="s">
        <v>220</v>
      </c>
      <c r="D1" s="33" t="s">
        <v>221</v>
      </c>
      <c r="E1" s="32" t="s">
        <v>222</v>
      </c>
      <c r="F1" s="32" t="s">
        <v>62</v>
      </c>
      <c r="G1" s="32"/>
      <c r="H1" s="32" t="s">
        <v>91</v>
      </c>
      <c r="I1" s="35">
        <v>1</v>
      </c>
      <c r="J1" s="35">
        <v>2</v>
      </c>
      <c r="K1" s="35">
        <v>3</v>
      </c>
      <c r="L1" s="35">
        <v>4</v>
      </c>
      <c r="M1" s="35">
        <v>5</v>
      </c>
      <c r="N1" s="35">
        <v>6</v>
      </c>
      <c r="O1" s="35">
        <v>7</v>
      </c>
      <c r="P1" s="35">
        <v>8</v>
      </c>
      <c r="Q1" s="35">
        <v>9</v>
      </c>
      <c r="R1" s="35">
        <v>10</v>
      </c>
      <c r="S1" s="35">
        <v>11</v>
      </c>
      <c r="T1" s="35">
        <v>12</v>
      </c>
      <c r="U1" s="35">
        <v>13</v>
      </c>
      <c r="V1" s="35">
        <v>14</v>
      </c>
      <c r="W1" s="35">
        <v>15</v>
      </c>
      <c r="X1" s="35">
        <v>16</v>
      </c>
      <c r="Y1" s="35">
        <v>17</v>
      </c>
      <c r="Z1" s="35">
        <v>18</v>
      </c>
      <c r="AA1" s="35">
        <v>19</v>
      </c>
      <c r="AB1" s="35">
        <v>20</v>
      </c>
      <c r="AC1" s="35">
        <v>21</v>
      </c>
      <c r="AD1" s="35">
        <v>22</v>
      </c>
      <c r="AE1" s="35">
        <v>23</v>
      </c>
      <c r="AF1" s="35">
        <v>24</v>
      </c>
      <c r="AG1" s="35">
        <v>25</v>
      </c>
      <c r="AH1" s="35">
        <v>26</v>
      </c>
      <c r="AI1" s="35">
        <v>27</v>
      </c>
      <c r="AJ1" s="35">
        <v>28</v>
      </c>
      <c r="AK1" s="35">
        <v>29</v>
      </c>
      <c r="AL1" s="35">
        <v>30</v>
      </c>
      <c r="AM1" s="35">
        <f>AL1+1</f>
        <v>31</v>
      </c>
      <c r="AN1" s="35">
        <f>AM1+1</f>
        <v>32</v>
      </c>
      <c r="AO1" s="35">
        <f>AM1+1</f>
        <v>32</v>
      </c>
      <c r="AP1" s="35">
        <v>34</v>
      </c>
      <c r="AQ1" s="35">
        <v>35</v>
      </c>
      <c r="AR1" s="35">
        <v>36</v>
      </c>
      <c r="AS1" s="35">
        <v>37</v>
      </c>
      <c r="AT1" s="35">
        <v>38</v>
      </c>
      <c r="AU1" s="35">
        <v>39</v>
      </c>
      <c r="AV1" s="35">
        <v>40</v>
      </c>
      <c r="AW1" s="36"/>
      <c r="AX1" s="35">
        <v>27</v>
      </c>
      <c r="AY1" s="36"/>
      <c r="AZ1" s="35" t="s">
        <v>33</v>
      </c>
      <c r="BA1" s="35" t="s">
        <v>34</v>
      </c>
      <c r="BB1" s="37"/>
      <c r="BC1" s="35" t="s">
        <v>5</v>
      </c>
      <c r="BD1" s="35" t="s">
        <v>6</v>
      </c>
      <c r="BE1" s="35" t="s">
        <v>7</v>
      </c>
      <c r="BF1" s="35" t="s">
        <v>35</v>
      </c>
      <c r="BG1" s="35" t="s">
        <v>54</v>
      </c>
      <c r="BH1" s="147" t="s">
        <v>95</v>
      </c>
      <c r="BI1" s="624" t="s">
        <v>22</v>
      </c>
      <c r="BJ1" s="625"/>
      <c r="BK1" s="625"/>
      <c r="BL1" s="625"/>
      <c r="BM1" s="626"/>
      <c r="BN1" s="28"/>
      <c r="BO1" s="629" t="s">
        <v>26</v>
      </c>
      <c r="BP1" s="629"/>
      <c r="BQ1" s="628" t="s">
        <v>10</v>
      </c>
      <c r="BR1" s="628"/>
      <c r="BS1" s="628" t="s">
        <v>12</v>
      </c>
      <c r="BT1" s="628"/>
      <c r="BU1" s="627" t="s">
        <v>8</v>
      </c>
      <c r="BV1" s="628"/>
      <c r="BW1" s="627" t="s">
        <v>54</v>
      </c>
      <c r="BX1" s="628"/>
      <c r="BY1" s="627" t="s">
        <v>130</v>
      </c>
      <c r="BZ1" s="628"/>
      <c r="CA1" s="401" t="s">
        <v>236</v>
      </c>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row>
    <row r="2" spans="1:174" s="34" customFormat="1" ht="34.5" customHeight="1" x14ac:dyDescent="0.2">
      <c r="A2" s="31"/>
      <c r="B2" s="32"/>
      <c r="C2" s="32"/>
      <c r="D2" s="33"/>
      <c r="E2" s="32"/>
      <c r="F2" s="32"/>
      <c r="G2" s="32"/>
      <c r="H2" s="33" t="s">
        <v>92</v>
      </c>
      <c r="I2" s="101">
        <v>9</v>
      </c>
      <c r="J2" s="101">
        <v>10</v>
      </c>
      <c r="K2" s="101">
        <v>11</v>
      </c>
      <c r="L2" s="101">
        <v>12</v>
      </c>
      <c r="M2" s="101">
        <v>13</v>
      </c>
      <c r="N2" s="101">
        <v>14</v>
      </c>
      <c r="O2" s="101">
        <v>15</v>
      </c>
      <c r="P2" s="101">
        <v>16</v>
      </c>
      <c r="Q2" s="101">
        <v>17</v>
      </c>
      <c r="R2" s="101">
        <v>18</v>
      </c>
      <c r="S2" s="101">
        <v>19</v>
      </c>
      <c r="T2" s="115">
        <v>26</v>
      </c>
      <c r="U2" s="115">
        <v>27</v>
      </c>
      <c r="V2" s="115">
        <v>28</v>
      </c>
      <c r="W2" s="115">
        <v>29</v>
      </c>
      <c r="X2" s="115">
        <v>30</v>
      </c>
      <c r="Y2" s="115">
        <v>31</v>
      </c>
      <c r="Z2" s="115">
        <v>32</v>
      </c>
      <c r="AA2" s="115">
        <v>33</v>
      </c>
      <c r="AB2" s="116">
        <v>40</v>
      </c>
      <c r="AC2" s="116">
        <v>41</v>
      </c>
      <c r="AD2" s="116">
        <v>42</v>
      </c>
      <c r="AE2" s="116">
        <v>43</v>
      </c>
      <c r="AF2" s="116">
        <v>44</v>
      </c>
      <c r="AG2" s="116">
        <v>45</v>
      </c>
      <c r="AH2" s="116">
        <v>46</v>
      </c>
      <c r="AI2" s="116">
        <v>47</v>
      </c>
      <c r="AJ2" s="117">
        <v>54</v>
      </c>
      <c r="AK2" s="117">
        <v>55</v>
      </c>
      <c r="AL2" s="117">
        <v>56</v>
      </c>
      <c r="AM2" s="117">
        <v>57</v>
      </c>
      <c r="AN2" s="117">
        <v>58</v>
      </c>
      <c r="AO2" s="117">
        <v>59</v>
      </c>
      <c r="AP2" s="117">
        <v>60</v>
      </c>
      <c r="AQ2" s="117">
        <v>61</v>
      </c>
      <c r="AR2" s="164">
        <v>68</v>
      </c>
      <c r="AS2" s="164">
        <v>69</v>
      </c>
      <c r="AT2" s="115">
        <v>76</v>
      </c>
      <c r="AU2" s="115">
        <v>77</v>
      </c>
      <c r="AV2" s="115">
        <v>78</v>
      </c>
      <c r="AW2" s="390"/>
      <c r="AX2" s="116">
        <v>47</v>
      </c>
      <c r="AY2" s="390"/>
      <c r="BA2" s="96"/>
      <c r="BB2" s="96"/>
      <c r="BC2" s="36"/>
      <c r="BD2" s="35"/>
      <c r="BE2" s="35"/>
      <c r="BF2" s="37"/>
      <c r="BG2" s="35"/>
      <c r="BH2" s="35"/>
      <c r="BI2" s="35"/>
      <c r="BJ2" s="35"/>
      <c r="BK2" s="35"/>
      <c r="BL2" s="28"/>
      <c r="BM2" s="83"/>
      <c r="BN2" s="84"/>
      <c r="BO2" s="84"/>
      <c r="BP2" s="84"/>
      <c r="BQ2" s="85"/>
      <c r="BR2" s="28"/>
      <c r="BS2" s="82"/>
      <c r="BT2" s="82"/>
      <c r="BU2" s="86"/>
      <c r="BV2" s="86"/>
      <c r="BW2" s="86"/>
      <c r="BX2" s="86"/>
      <c r="BY2" s="86"/>
      <c r="BZ2" s="86"/>
      <c r="CA2" s="86"/>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row>
    <row r="3" spans="1:174" s="95" customFormat="1" ht="20.25" x14ac:dyDescent="0.25">
      <c r="A3" s="31"/>
      <c r="B3" s="32"/>
      <c r="C3" s="32"/>
      <c r="D3" s="32"/>
      <c r="E3" s="32"/>
      <c r="F3" s="32"/>
      <c r="G3" s="32"/>
      <c r="H3" s="33"/>
      <c r="I3" s="623" t="s">
        <v>19</v>
      </c>
      <c r="J3" s="501"/>
      <c r="K3" s="501"/>
      <c r="L3" s="501"/>
      <c r="M3" s="501"/>
      <c r="N3" s="501"/>
      <c r="O3" s="501"/>
      <c r="P3" s="501"/>
      <c r="Q3" s="501"/>
      <c r="R3" s="101"/>
      <c r="S3" s="101"/>
      <c r="T3" s="193"/>
      <c r="U3" s="431" t="s">
        <v>6</v>
      </c>
      <c r="V3" s="193"/>
      <c r="W3" s="193"/>
      <c r="X3" s="193"/>
      <c r="Y3" s="193"/>
      <c r="Z3" s="115"/>
      <c r="AA3" s="339"/>
      <c r="AB3" s="432"/>
      <c r="AC3" s="433"/>
      <c r="AD3" s="434" t="s">
        <v>7</v>
      </c>
      <c r="AE3" s="278"/>
      <c r="AF3" s="434"/>
      <c r="AG3" s="434"/>
      <c r="AH3" s="454"/>
      <c r="AI3" s="459" t="s">
        <v>236</v>
      </c>
      <c r="AJ3" s="435" t="s">
        <v>8</v>
      </c>
      <c r="AK3" s="435"/>
      <c r="AL3" s="435"/>
      <c r="AM3" s="436"/>
      <c r="AN3" s="435"/>
      <c r="AO3" s="435"/>
      <c r="AP3" s="437"/>
      <c r="AQ3" s="277"/>
      <c r="AR3" s="457" t="s">
        <v>54</v>
      </c>
      <c r="AS3" s="167"/>
      <c r="AT3" s="458"/>
      <c r="AU3" s="114" t="s">
        <v>290</v>
      </c>
      <c r="AV3" s="438"/>
      <c r="AW3" s="194"/>
      <c r="AX3" s="459" t="s">
        <v>236</v>
      </c>
      <c r="AY3" s="194"/>
      <c r="BA3" s="97"/>
      <c r="BB3" s="97"/>
      <c r="BC3" s="98"/>
      <c r="BD3" s="96"/>
      <c r="BE3" s="96"/>
      <c r="BF3" s="96"/>
      <c r="BG3" s="96"/>
      <c r="BH3" s="96"/>
      <c r="BI3" s="96"/>
      <c r="BJ3" s="99"/>
      <c r="BK3" s="99"/>
      <c r="BL3" s="99"/>
      <c r="BM3" s="99"/>
      <c r="BN3" s="99"/>
      <c r="BO3" s="92"/>
      <c r="BP3" s="99"/>
      <c r="BQ3" s="99"/>
      <c r="BR3" s="99"/>
      <c r="BS3" s="99"/>
      <c r="BT3" s="99"/>
      <c r="BU3" s="99"/>
      <c r="BV3" s="99"/>
      <c r="BW3" s="99"/>
      <c r="BX3" s="99"/>
      <c r="BY3" s="99"/>
      <c r="BZ3" s="99"/>
      <c r="CA3" s="40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row>
    <row r="4" spans="1:174" ht="33" customHeight="1" x14ac:dyDescent="0.2">
      <c r="A4" s="38"/>
      <c r="B4" s="38">
        <f>'Chart Summary'!$C$4</f>
        <v>0</v>
      </c>
      <c r="C4" s="39">
        <f>'Chart Summary'!C$8</f>
        <v>0</v>
      </c>
      <c r="D4" s="40">
        <f>'Chart Summary'!$O$6</f>
        <v>0</v>
      </c>
      <c r="E4" s="41">
        <f>'1'!B$2</f>
        <v>0</v>
      </c>
      <c r="F4" s="41">
        <f>'1'!F$6</f>
        <v>0</v>
      </c>
      <c r="G4" s="42"/>
      <c r="H4" s="42"/>
      <c r="I4" s="77" t="str">
        <f>'1'!$R$9</f>
        <v/>
      </c>
      <c r="J4" s="77" t="str">
        <f>'1'!$R$10</f>
        <v/>
      </c>
      <c r="K4" s="77" t="str">
        <f>'1'!$R$11</f>
        <v/>
      </c>
      <c r="L4" s="77" t="str">
        <f>'1'!$R$12</f>
        <v/>
      </c>
      <c r="M4" s="77" t="str">
        <f>'1'!$R$13</f>
        <v/>
      </c>
      <c r="N4" s="77" t="str">
        <f>'1'!$R$14</f>
        <v/>
      </c>
      <c r="O4" s="77" t="str">
        <f>'1'!$R$15</f>
        <v/>
      </c>
      <c r="P4" s="77" t="str">
        <f>'1'!$R$16</f>
        <v/>
      </c>
      <c r="Q4" s="77" t="str">
        <f>'1'!$R$17</f>
        <v/>
      </c>
      <c r="R4" s="77" t="str">
        <f>'1'!$R$18</f>
        <v/>
      </c>
      <c r="S4" s="77" t="str">
        <f>'1'!$R$19</f>
        <v/>
      </c>
      <c r="T4" s="77" t="str">
        <f>'1'!$R$26</f>
        <v/>
      </c>
      <c r="U4" s="77" t="str">
        <f>'1'!$R$27</f>
        <v/>
      </c>
      <c r="V4" s="77" t="str">
        <f>'1'!$R$28</f>
        <v/>
      </c>
      <c r="W4" s="77" t="str">
        <f>'1'!$R$29</f>
        <v/>
      </c>
      <c r="X4" s="77" t="str">
        <f>'1'!$R$30</f>
        <v/>
      </c>
      <c r="Y4" s="77" t="str">
        <f>'1'!$R$31</f>
        <v/>
      </c>
      <c r="Z4" s="77" t="str">
        <f>'1'!$R$32</f>
        <v/>
      </c>
      <c r="AA4" s="77" t="str">
        <f>'1'!$R$33</f>
        <v/>
      </c>
      <c r="AB4" s="77" t="str">
        <f>'1'!$R$40</f>
        <v/>
      </c>
      <c r="AC4" s="77" t="str">
        <f>'1'!$R$41</f>
        <v/>
      </c>
      <c r="AD4" s="77" t="str">
        <f>'1'!$R$42</f>
        <v/>
      </c>
      <c r="AE4" s="77" t="str">
        <f>'1'!$R$43</f>
        <v/>
      </c>
      <c r="AF4" s="77" t="str">
        <f>'1'!$R$44</f>
        <v/>
      </c>
      <c r="AG4" s="77" t="str">
        <f>'1'!$R$45</f>
        <v/>
      </c>
      <c r="AH4" s="77" t="str">
        <f>'1'!$R$46</f>
        <v/>
      </c>
      <c r="AI4" s="77" t="str">
        <f>'1'!$R$47</f>
        <v/>
      </c>
      <c r="AJ4" s="77" t="str">
        <f>'1'!$R$54</f>
        <v/>
      </c>
      <c r="AK4" s="77" t="str">
        <f>'1'!$R$55</f>
        <v/>
      </c>
      <c r="AL4" s="77" t="str">
        <f>'1'!$R$56</f>
        <v/>
      </c>
      <c r="AM4" s="77" t="str">
        <f>'1'!$R$57</f>
        <v/>
      </c>
      <c r="AN4" s="77" t="str">
        <f>'1'!$R$58</f>
        <v/>
      </c>
      <c r="AO4" s="77" t="str">
        <f>'1'!$R$59</f>
        <v/>
      </c>
      <c r="AP4" s="77" t="str">
        <f>'1'!$R$60</f>
        <v/>
      </c>
      <c r="AQ4" s="77" t="str">
        <f>'1'!$R$61</f>
        <v/>
      </c>
      <c r="AR4" s="77" t="str">
        <f>'1'!$R$68</f>
        <v/>
      </c>
      <c r="AS4" s="77" t="str">
        <f>'1'!$R$69</f>
        <v/>
      </c>
      <c r="AT4" s="77" t="str">
        <f>'1'!$R$76</f>
        <v/>
      </c>
      <c r="AU4" s="77" t="str">
        <f>'1'!$R$77</f>
        <v/>
      </c>
      <c r="AV4" s="77" t="str">
        <f>'1'!$R$78</f>
        <v/>
      </c>
      <c r="AW4" s="77"/>
      <c r="AX4" s="77" t="str">
        <f>'1'!$R$47</f>
        <v/>
      </c>
      <c r="AY4" s="77"/>
      <c r="AZ4" s="44" t="str">
        <f>IF(SUM(BI4+BJ4)=0,"NA",(BI4/BM4))</f>
        <v>NA</v>
      </c>
      <c r="BA4" s="44" t="str">
        <f t="shared" ref="BA4:BA12" si="0">IF(SUM(BJ4+BK4)=0,"NA",(BJ4/BM4))</f>
        <v>NA</v>
      </c>
      <c r="BB4" s="111"/>
      <c r="BC4" s="45" t="str">
        <f>IF(SUM(BO4+BP4)=0,"NA",((BO4)/(SUM(BO4+BP4))))</f>
        <v>NA</v>
      </c>
      <c r="BD4" s="45" t="str">
        <f>IF(SUM(BQ4+BR4)=0,"NA",((BQ4)/(SUM(BQ4+BR4))))</f>
        <v>NA</v>
      </c>
      <c r="BE4" s="45" t="str">
        <f>IF(SUM(BS4+BT4)=0,"NA",((BS4)/(SUM(BS4+BT4))))</f>
        <v>NA</v>
      </c>
      <c r="BF4" s="45" t="str">
        <f>IF(SUM(BU4+BV4)=0,"NA",((BU4)/(SUM(BU4+BV4))))</f>
        <v>NA</v>
      </c>
      <c r="BG4" s="45" t="str">
        <f>IF(SUM(BW4+BX4)=0,"NA",((BW4)/(SUM(BW4+BX4))))</f>
        <v>NA</v>
      </c>
      <c r="BH4" s="45" t="str">
        <f>IF(SUM(BY4+BZ4)=0,"NA",((BY4)/(SUM(BY4+BZ4))))</f>
        <v>NA</v>
      </c>
      <c r="BI4" s="46">
        <f t="shared" ref="BI4:BI25" si="1">COUNTIF(I4:AV4,"y")</f>
        <v>0</v>
      </c>
      <c r="BJ4" s="46">
        <f t="shared" ref="BJ4:BJ25" si="2">COUNTIF(I4:AV4,"n")</f>
        <v>0</v>
      </c>
      <c r="BK4" s="46">
        <f t="shared" ref="BK4:BK25" si="3">COUNTIF(I4:AV4,"na")</f>
        <v>0</v>
      </c>
      <c r="BL4" s="47">
        <f>SUM(BI4:BK4)</f>
        <v>0</v>
      </c>
      <c r="BM4" s="48">
        <f>SUM(BI4:BJ4)</f>
        <v>0</v>
      </c>
      <c r="BO4" s="46">
        <f>COUNTIF($I4:$S4,"y")</f>
        <v>0</v>
      </c>
      <c r="BP4" s="46">
        <f>COUNTIF($I4:$S4,"n")</f>
        <v>0</v>
      </c>
      <c r="BQ4" s="49">
        <f>COUNTIF($T4:$AA4,"y")</f>
        <v>0</v>
      </c>
      <c r="BR4" s="49">
        <f>COUNTIF($T4:$AA4,"n")</f>
        <v>0</v>
      </c>
      <c r="BS4" s="46">
        <f>COUNTIF($AB4:$AH4,"y")</f>
        <v>0</v>
      </c>
      <c r="BT4" s="46">
        <f>COUNTIF($AB4:$AH4,"n")</f>
        <v>0</v>
      </c>
      <c r="BU4" s="49">
        <f>COUNTIF($AJ4:$AQ4,"y")</f>
        <v>0</v>
      </c>
      <c r="BV4" s="49">
        <f>COUNTIF($AJ4:$AQ4,"n")</f>
        <v>0</v>
      </c>
      <c r="BW4" s="49">
        <f>COUNTIF($AR4:$AS4,"y")</f>
        <v>0</v>
      </c>
      <c r="BX4" s="49">
        <f>COUNTIF($AR4:$AS4,"n")</f>
        <v>0</v>
      </c>
      <c r="BY4" s="46">
        <f>COUNTIF($AT4:$AV4,"y")</f>
        <v>0</v>
      </c>
      <c r="BZ4" s="46">
        <f>COUNTIF($AT4:$AV4,"n")</f>
        <v>0</v>
      </c>
      <c r="CA4" s="56">
        <f>COUNTIF(AX4,"y")</f>
        <v>0</v>
      </c>
      <c r="CB4" s="56">
        <f t="shared" ref="CB4:CB25" si="4">COUNTIF(AY4,"n")</f>
        <v>0</v>
      </c>
      <c r="CC4" s="56"/>
      <c r="FO4" s="29"/>
      <c r="FP4" s="29"/>
    </row>
    <row r="5" spans="1:174" ht="33" customHeight="1" x14ac:dyDescent="0.2">
      <c r="A5" s="40"/>
      <c r="B5" s="50"/>
      <c r="C5" s="39">
        <f>'Chart Summary'!C$8</f>
        <v>0</v>
      </c>
      <c r="D5" s="40">
        <f>'Chart Summary'!$O$6</f>
        <v>0</v>
      </c>
      <c r="E5" s="41">
        <f>'2'!B$2</f>
        <v>0</v>
      </c>
      <c r="F5" s="41">
        <f>'2'!F$6</f>
        <v>0</v>
      </c>
      <c r="G5" s="42"/>
      <c r="H5" s="42"/>
      <c r="I5" s="77" t="str">
        <f>'2'!$R$9</f>
        <v/>
      </c>
      <c r="J5" s="77" t="str">
        <f>'2'!$R$10</f>
        <v/>
      </c>
      <c r="K5" s="77" t="str">
        <f>'2'!$R$11</f>
        <v/>
      </c>
      <c r="L5" s="77" t="str">
        <f>'2'!$R$12</f>
        <v/>
      </c>
      <c r="M5" s="77" t="str">
        <f>'2'!$R$13</f>
        <v/>
      </c>
      <c r="N5" s="77" t="str">
        <f>'2'!$R$14</f>
        <v/>
      </c>
      <c r="O5" s="77" t="str">
        <f>'2'!$R$15</f>
        <v/>
      </c>
      <c r="P5" s="77" t="str">
        <f>'2'!$R$16</f>
        <v/>
      </c>
      <c r="Q5" s="77" t="str">
        <f>'2'!$R$17</f>
        <v/>
      </c>
      <c r="R5" s="77" t="str">
        <f>'2'!$R$18</f>
        <v/>
      </c>
      <c r="S5" s="77" t="str">
        <f>'2'!$R$19</f>
        <v/>
      </c>
      <c r="T5" s="77" t="str">
        <f>'2'!$R$26</f>
        <v/>
      </c>
      <c r="U5" s="77" t="str">
        <f>'2'!$R$27</f>
        <v/>
      </c>
      <c r="V5" s="77" t="str">
        <f>'2'!$R$28</f>
        <v/>
      </c>
      <c r="W5" s="77" t="str">
        <f>'2'!$R$29</f>
        <v/>
      </c>
      <c r="X5" s="77" t="str">
        <f>'2'!$R$30</f>
        <v/>
      </c>
      <c r="Y5" s="77" t="str">
        <f>'2'!$R$31</f>
        <v/>
      </c>
      <c r="Z5" s="77" t="str">
        <f>'2'!$R$32</f>
        <v/>
      </c>
      <c r="AA5" s="77" t="str">
        <f>'2'!$R$33</f>
        <v/>
      </c>
      <c r="AB5" s="77" t="str">
        <f>'2'!$R$40</f>
        <v/>
      </c>
      <c r="AC5" s="77" t="str">
        <f>'2'!$R$41</f>
        <v/>
      </c>
      <c r="AD5" s="77" t="str">
        <f>'2'!$R$42</f>
        <v/>
      </c>
      <c r="AE5" s="77" t="str">
        <f>'2'!$R$43</f>
        <v/>
      </c>
      <c r="AF5" s="77" t="str">
        <f>'2'!$R$44</f>
        <v/>
      </c>
      <c r="AG5" s="77" t="str">
        <f>'2'!$R$45</f>
        <v/>
      </c>
      <c r="AH5" s="77" t="str">
        <f>'2'!$R$46</f>
        <v/>
      </c>
      <c r="AI5" s="77" t="str">
        <f>'2'!$R$47</f>
        <v/>
      </c>
      <c r="AJ5" s="77" t="str">
        <f>'2'!$R$54</f>
        <v/>
      </c>
      <c r="AK5" s="77" t="str">
        <f>'2'!$R$55</f>
        <v/>
      </c>
      <c r="AL5" s="77" t="str">
        <f>'2'!$R$56</f>
        <v/>
      </c>
      <c r="AM5" s="77" t="str">
        <f>'2'!$R$57</f>
        <v/>
      </c>
      <c r="AN5" s="77" t="str">
        <f>'2'!$R$58</f>
        <v/>
      </c>
      <c r="AO5" s="77" t="str">
        <f>'2'!$R$59</f>
        <v/>
      </c>
      <c r="AP5" s="77" t="str">
        <f>'2'!$R$60</f>
        <v/>
      </c>
      <c r="AQ5" s="77" t="str">
        <f>'2'!$R$61</f>
        <v/>
      </c>
      <c r="AR5" s="77" t="str">
        <f>'2'!$R$68</f>
        <v/>
      </c>
      <c r="AS5" s="77" t="str">
        <f>'2'!$R$69</f>
        <v/>
      </c>
      <c r="AT5" s="77" t="str">
        <f>'2'!$R$76</f>
        <v/>
      </c>
      <c r="AU5" s="77" t="str">
        <f>'2'!$R$77</f>
        <v/>
      </c>
      <c r="AV5" s="77" t="str">
        <f>'2'!$R$78</f>
        <v/>
      </c>
      <c r="AW5" s="77"/>
      <c r="AX5" s="77" t="str">
        <f>'2'!$R$47</f>
        <v/>
      </c>
      <c r="AY5" s="77"/>
      <c r="AZ5" s="44" t="str">
        <f>IF(SUM(BI5+BJ5)=0,"NA",(BI5/BM5))</f>
        <v>NA</v>
      </c>
      <c r="BA5" s="44" t="str">
        <f t="shared" si="0"/>
        <v>NA</v>
      </c>
      <c r="BB5" s="29">
        <v>1</v>
      </c>
      <c r="BC5" s="45" t="str">
        <f t="array" ref="BC5">IF(SUM(BO5+BP5)=0,"NA",((BO5)/(SUM(BO5+BP5))))</f>
        <v>NA</v>
      </c>
      <c r="BD5" s="45" t="str">
        <f>IF(SUM(BQ5+BR5)=0,"NA",((BQ5)/(SUM(BQ5+BR5))))</f>
        <v>NA</v>
      </c>
      <c r="BE5" s="45" t="str">
        <f t="array" ref="BE5">IF(SUM(BS5+BT5)=0,"NA",((BS5)/(SUM(BS5+BT5))))</f>
        <v>NA</v>
      </c>
      <c r="BF5" s="45" t="str">
        <f t="array" ref="BF5">IF(SUM(BU5+BV5)=0,"NA",((BU5)/(SUM(BU5+BV5))))</f>
        <v>NA</v>
      </c>
      <c r="BG5" s="45" t="str">
        <f t="array" ref="BG5">IF(SUM(BW5+BX5)=0,"NA",((BW5)/(SUM(BW5+BX5))))</f>
        <v>NA</v>
      </c>
      <c r="BH5" s="45" t="str">
        <f t="array" ref="BH5">IF(SUM(BY5+BZ5)=0,"NA",((BY5)/(SUM(BY5+BZ5))))</f>
        <v>NA</v>
      </c>
      <c r="BI5" s="46">
        <f t="shared" si="1"/>
        <v>0</v>
      </c>
      <c r="BJ5" s="46">
        <f t="shared" si="2"/>
        <v>0</v>
      </c>
      <c r="BK5" s="46">
        <f t="shared" si="3"/>
        <v>0</v>
      </c>
      <c r="BL5" s="47">
        <f>SUM(BI5:BK5)</f>
        <v>0</v>
      </c>
      <c r="BM5" s="48">
        <f>SUM(BI5:BJ5)</f>
        <v>0</v>
      </c>
      <c r="BO5" s="46">
        <f t="shared" ref="BO5:BO25" si="5">COUNTIF($I5:$S5,"y")</f>
        <v>0</v>
      </c>
      <c r="BP5" s="46">
        <f t="shared" ref="BP5:BP25" si="6">COUNTIF($I5:$S5,"n")</f>
        <v>0</v>
      </c>
      <c r="BQ5" s="49">
        <f t="shared" ref="BQ5:BQ25" si="7">COUNTIF($T5:$AA5,"y")</f>
        <v>0</v>
      </c>
      <c r="BR5" s="49">
        <f t="shared" ref="BR5:BR25" si="8">COUNTIF($T5:$AA5,"n")</f>
        <v>0</v>
      </c>
      <c r="BS5" s="46">
        <f t="shared" ref="BS5:BS25" si="9">COUNTIF($AB5:$AH5,"y")</f>
        <v>0</v>
      </c>
      <c r="BT5" s="46">
        <f t="shared" ref="BT5:BT25" si="10">COUNTIF($AB5:$AH5,"n")</f>
        <v>0</v>
      </c>
      <c r="BU5" s="49">
        <f t="shared" ref="BU5:BU25" si="11">COUNTIF($AJ5:$AQ5,"y")</f>
        <v>0</v>
      </c>
      <c r="BV5" s="49">
        <f t="shared" ref="BV5:BV25" si="12">COUNTIF($AJ5:$AQ5,"n")</f>
        <v>0</v>
      </c>
      <c r="BW5" s="49">
        <f t="shared" ref="BW5:BW25" si="13">COUNTIF($AR5:$AS5,"y")</f>
        <v>0</v>
      </c>
      <c r="BX5" s="49">
        <f t="shared" ref="BX5:BX25" si="14">COUNTIF($AR5:$AS5,"n")</f>
        <v>0</v>
      </c>
      <c r="BY5" s="46">
        <f t="shared" ref="BY5:BY25" si="15">COUNTIF($AT5:$AV5,"y")</f>
        <v>0</v>
      </c>
      <c r="BZ5" s="46">
        <f t="shared" ref="BZ5:BZ25" si="16">COUNTIF($AT5:$AV5,"n")</f>
        <v>0</v>
      </c>
      <c r="CA5" s="56">
        <f>COUNTIF(AX5,"y")</f>
        <v>0</v>
      </c>
      <c r="CB5" s="56">
        <f t="shared" si="4"/>
        <v>0</v>
      </c>
      <c r="CC5" s="56"/>
    </row>
    <row r="6" spans="1:174" ht="33" customHeight="1" x14ac:dyDescent="0.2">
      <c r="A6" s="40"/>
      <c r="B6" s="50"/>
      <c r="C6" s="39">
        <f>'Chart Summary'!C$8</f>
        <v>0</v>
      </c>
      <c r="D6" s="40">
        <f>'Chart Summary'!$O$6</f>
        <v>0</v>
      </c>
      <c r="E6" s="41">
        <f>'3'!B$2</f>
        <v>0</v>
      </c>
      <c r="F6" s="41">
        <f>'3'!F$6</f>
        <v>0</v>
      </c>
      <c r="G6" s="42"/>
      <c r="H6" s="42"/>
      <c r="I6" s="77" t="str">
        <f>'3'!$R$9</f>
        <v/>
      </c>
      <c r="J6" s="77" t="str">
        <f>'3'!$R$10</f>
        <v/>
      </c>
      <c r="K6" s="77" t="str">
        <f>'3'!$R$11</f>
        <v/>
      </c>
      <c r="L6" s="77" t="str">
        <f>'3'!$R$12</f>
        <v/>
      </c>
      <c r="M6" s="77" t="str">
        <f>'3'!$R$13</f>
        <v/>
      </c>
      <c r="N6" s="77" t="str">
        <f>'3'!$R$14</f>
        <v/>
      </c>
      <c r="O6" s="77" t="str">
        <f>'3'!$R$15</f>
        <v/>
      </c>
      <c r="P6" s="77" t="str">
        <f>'3'!$R$16</f>
        <v/>
      </c>
      <c r="Q6" s="77" t="str">
        <f>'3'!$R$17</f>
        <v/>
      </c>
      <c r="R6" s="77" t="str">
        <f>'3'!$R$18</f>
        <v/>
      </c>
      <c r="S6" s="77" t="str">
        <f>'3'!$R$19</f>
        <v/>
      </c>
      <c r="T6" s="77" t="str">
        <f>'3'!$R$26</f>
        <v/>
      </c>
      <c r="U6" s="77" t="str">
        <f>'3'!$R$27</f>
        <v/>
      </c>
      <c r="V6" s="77" t="str">
        <f>'3'!$R$28</f>
        <v/>
      </c>
      <c r="W6" s="77" t="str">
        <f>'3'!$R$29</f>
        <v/>
      </c>
      <c r="X6" s="77" t="str">
        <f>'3'!$R$30</f>
        <v/>
      </c>
      <c r="Y6" s="77" t="str">
        <f>'3'!$R$31</f>
        <v/>
      </c>
      <c r="Z6" s="77" t="str">
        <f>'3'!$R$32</f>
        <v/>
      </c>
      <c r="AA6" s="77" t="str">
        <f>'3'!$R$33</f>
        <v/>
      </c>
      <c r="AB6" s="77" t="str">
        <f>'3'!$R$40</f>
        <v/>
      </c>
      <c r="AC6" s="77" t="str">
        <f>'3'!$R$41</f>
        <v/>
      </c>
      <c r="AD6" s="77" t="str">
        <f>'3'!$R$42</f>
        <v/>
      </c>
      <c r="AE6" s="77" t="str">
        <f>'3'!$R$43</f>
        <v/>
      </c>
      <c r="AF6" s="77" t="str">
        <f>'3'!$R$44</f>
        <v/>
      </c>
      <c r="AG6" s="77" t="str">
        <f>'3'!$R$45</f>
        <v/>
      </c>
      <c r="AH6" s="77" t="str">
        <f>'3'!$R$46</f>
        <v/>
      </c>
      <c r="AI6" s="77" t="str">
        <f>'3'!$R$47</f>
        <v/>
      </c>
      <c r="AJ6" s="77" t="str">
        <f>'3'!$R$54</f>
        <v/>
      </c>
      <c r="AK6" s="77" t="str">
        <f>'3'!$R$55</f>
        <v/>
      </c>
      <c r="AL6" s="77" t="str">
        <f>'3'!$R$56</f>
        <v/>
      </c>
      <c r="AM6" s="77" t="str">
        <f>'3'!$R$57</f>
        <v/>
      </c>
      <c r="AN6" s="77" t="str">
        <f>'3'!$R$58</f>
        <v/>
      </c>
      <c r="AO6" s="77" t="str">
        <f>'3'!$R$59</f>
        <v/>
      </c>
      <c r="AP6" s="77" t="str">
        <f>'3'!$R$60</f>
        <v/>
      </c>
      <c r="AQ6" s="77" t="str">
        <f>'3'!$R$61</f>
        <v/>
      </c>
      <c r="AR6" s="77" t="str">
        <f>'3'!$R$68</f>
        <v/>
      </c>
      <c r="AS6" s="77" t="str">
        <f>'3'!$R$69</f>
        <v/>
      </c>
      <c r="AT6" s="77" t="str">
        <f>'3'!$R$76</f>
        <v/>
      </c>
      <c r="AU6" s="77" t="str">
        <f>'3'!$R$77</f>
        <v/>
      </c>
      <c r="AV6" s="77" t="str">
        <f>'3'!$R$78</f>
        <v/>
      </c>
      <c r="AW6" s="77"/>
      <c r="AX6" s="77" t="str">
        <f>'3'!$R$47</f>
        <v/>
      </c>
      <c r="AY6" s="77"/>
      <c r="AZ6" s="44" t="str">
        <f t="shared" ref="AZ6:AZ12" si="17">IF(SUM(BI6+BJ6)=0,"NA",(BI6/BM6))</f>
        <v>NA</v>
      </c>
      <c r="BA6" s="44" t="str">
        <f t="shared" si="0"/>
        <v>NA</v>
      </c>
      <c r="BB6" s="29">
        <v>1</v>
      </c>
      <c r="BC6" s="45" t="str">
        <f t="array" ref="BC6">IF(SUM(BO6+BP6)=0,"NA",((BO6)/(SUM(BO6+BP6))))</f>
        <v>NA</v>
      </c>
      <c r="BD6" s="45" t="str">
        <f t="shared" ref="BD6:BD13" si="18">IF(SUM(BQ6+BR6)=0,"NA",((BQ6)/(SUM(BQ6+BR6))))</f>
        <v>NA</v>
      </c>
      <c r="BE6" s="45" t="str">
        <f t="array" ref="BE6">IF(SUM(BS6+BT6)=0,"NA",((BS6)/(SUM(BS6+BT6))))</f>
        <v>NA</v>
      </c>
      <c r="BF6" s="45" t="str">
        <f t="array" ref="BF6">IF(SUM(BU6+BV6)=0,"NA",((BU6)/(SUM(BU6+BV6))))</f>
        <v>NA</v>
      </c>
      <c r="BG6" s="45" t="str">
        <f t="array" ref="BG6">IF(SUM(BW6+BX6)=0,"NA",((BW6)/(SUM(BW6+BX6))))</f>
        <v>NA</v>
      </c>
      <c r="BH6" s="45" t="str">
        <f t="array" ref="BH6">IF(SUM(BY6+BZ6)=0,"NA",((BY6)/(SUM(BY6+BZ6))))</f>
        <v>NA</v>
      </c>
      <c r="BI6" s="46">
        <f t="shared" si="1"/>
        <v>0</v>
      </c>
      <c r="BJ6" s="46">
        <f t="shared" si="2"/>
        <v>0</v>
      </c>
      <c r="BK6" s="46">
        <f t="shared" si="3"/>
        <v>0</v>
      </c>
      <c r="BL6" s="47">
        <f t="shared" ref="BL6:BL13" si="19">SUM(BI6:BK6)</f>
        <v>0</v>
      </c>
      <c r="BM6" s="48">
        <f t="shared" ref="BM6:BM13" si="20">SUM(BI6:BJ6)</f>
        <v>0</v>
      </c>
      <c r="BO6" s="46">
        <f t="shared" si="5"/>
        <v>0</v>
      </c>
      <c r="BP6" s="46">
        <f t="shared" si="6"/>
        <v>0</v>
      </c>
      <c r="BQ6" s="49">
        <f t="shared" si="7"/>
        <v>0</v>
      </c>
      <c r="BR6" s="49">
        <f t="shared" si="8"/>
        <v>0</v>
      </c>
      <c r="BS6" s="46">
        <f t="shared" si="9"/>
        <v>0</v>
      </c>
      <c r="BT6" s="46">
        <f t="shared" si="10"/>
        <v>0</v>
      </c>
      <c r="BU6" s="49">
        <f t="shared" si="11"/>
        <v>0</v>
      </c>
      <c r="BV6" s="49">
        <f t="shared" si="12"/>
        <v>0</v>
      </c>
      <c r="BW6" s="49">
        <f t="shared" si="13"/>
        <v>0</v>
      </c>
      <c r="BX6" s="49">
        <f t="shared" si="14"/>
        <v>0</v>
      </c>
      <c r="BY6" s="46">
        <f t="shared" si="15"/>
        <v>0</v>
      </c>
      <c r="BZ6" s="46">
        <f t="shared" si="16"/>
        <v>0</v>
      </c>
      <c r="CA6" s="56">
        <f t="shared" ref="CA6:CA25" si="21">COUNTIF(AX6,"y")</f>
        <v>0</v>
      </c>
      <c r="CB6" s="56">
        <f t="shared" si="4"/>
        <v>0</v>
      </c>
      <c r="CC6" s="56"/>
    </row>
    <row r="7" spans="1:174" ht="33" customHeight="1" x14ac:dyDescent="0.2">
      <c r="A7" s="40"/>
      <c r="B7" s="50"/>
      <c r="C7" s="39">
        <f>'Chart Summary'!C$8</f>
        <v>0</v>
      </c>
      <c r="D7" s="40">
        <f>'Chart Summary'!$O$6</f>
        <v>0</v>
      </c>
      <c r="E7" s="41">
        <f>'4'!B$2</f>
        <v>0</v>
      </c>
      <c r="F7" s="41">
        <f>'4'!F$6</f>
        <v>0</v>
      </c>
      <c r="G7" s="42"/>
      <c r="H7" s="42"/>
      <c r="I7" s="77" t="str">
        <f>'4'!$R$9</f>
        <v/>
      </c>
      <c r="J7" s="77" t="str">
        <f>'4'!$R$10</f>
        <v/>
      </c>
      <c r="K7" s="77" t="str">
        <f>'4'!$R$11</f>
        <v/>
      </c>
      <c r="L7" s="77" t="str">
        <f>'4'!$R$12</f>
        <v/>
      </c>
      <c r="M7" s="77" t="str">
        <f>'4'!$R$13</f>
        <v/>
      </c>
      <c r="N7" s="77" t="str">
        <f>'4'!$R$14</f>
        <v/>
      </c>
      <c r="O7" s="77" t="str">
        <f>'4'!$R$15</f>
        <v/>
      </c>
      <c r="P7" s="77" t="str">
        <f>'4'!$R$16</f>
        <v/>
      </c>
      <c r="Q7" s="77" t="str">
        <f>'4'!$R$17</f>
        <v/>
      </c>
      <c r="R7" s="77" t="str">
        <f>'4'!$R$18</f>
        <v/>
      </c>
      <c r="S7" s="77" t="str">
        <f>'4'!$R$19</f>
        <v/>
      </c>
      <c r="T7" s="77" t="str">
        <f>'4'!$R$26</f>
        <v/>
      </c>
      <c r="U7" s="77" t="str">
        <f>'4'!$R$27</f>
        <v/>
      </c>
      <c r="V7" s="77" t="str">
        <f>'4'!$R$28</f>
        <v/>
      </c>
      <c r="W7" s="77" t="str">
        <f>'4'!$R$29</f>
        <v/>
      </c>
      <c r="X7" s="77" t="str">
        <f>'4'!$R$30</f>
        <v/>
      </c>
      <c r="Y7" s="77" t="str">
        <f>'4'!$R$31</f>
        <v/>
      </c>
      <c r="Z7" s="77" t="str">
        <f>'4'!$R$32</f>
        <v/>
      </c>
      <c r="AA7" s="77" t="str">
        <f>'4'!$R$33</f>
        <v/>
      </c>
      <c r="AB7" s="77" t="str">
        <f>'4'!$R$40</f>
        <v/>
      </c>
      <c r="AC7" s="77" t="str">
        <f>'4'!$R$41</f>
        <v/>
      </c>
      <c r="AD7" s="77" t="str">
        <f>'4'!$R$42</f>
        <v/>
      </c>
      <c r="AE7" s="77" t="str">
        <f>'4'!$R$43</f>
        <v/>
      </c>
      <c r="AF7" s="77" t="str">
        <f>'4'!$R$44</f>
        <v/>
      </c>
      <c r="AG7" s="77" t="str">
        <f>'4'!$R$45</f>
        <v/>
      </c>
      <c r="AH7" s="77" t="str">
        <f>'4'!$R$46</f>
        <v/>
      </c>
      <c r="AI7" s="77" t="str">
        <f>'4'!$R$47</f>
        <v/>
      </c>
      <c r="AJ7" s="77" t="str">
        <f>'4'!$R$54</f>
        <v/>
      </c>
      <c r="AK7" s="77" t="str">
        <f>'4'!$R$55</f>
        <v/>
      </c>
      <c r="AL7" s="77" t="str">
        <f>'4'!$R$56</f>
        <v/>
      </c>
      <c r="AM7" s="77" t="str">
        <f>'4'!$R$57</f>
        <v/>
      </c>
      <c r="AN7" s="77" t="str">
        <f>'4'!$R$58</f>
        <v/>
      </c>
      <c r="AO7" s="77" t="str">
        <f>'4'!$R$59</f>
        <v/>
      </c>
      <c r="AP7" s="77" t="str">
        <f>'4'!$R$60</f>
        <v/>
      </c>
      <c r="AQ7" s="77" t="str">
        <f>'4'!$R$61</f>
        <v/>
      </c>
      <c r="AR7" s="77" t="str">
        <f>'4'!$R$68</f>
        <v/>
      </c>
      <c r="AS7" s="77" t="str">
        <f>'4'!$R$69</f>
        <v/>
      </c>
      <c r="AT7" s="77" t="str">
        <f>'4'!$R$76</f>
        <v/>
      </c>
      <c r="AU7" s="77" t="str">
        <f>'4'!$R$77</f>
        <v/>
      </c>
      <c r="AV7" s="77" t="str">
        <f>'4'!$R$78</f>
        <v/>
      </c>
      <c r="AW7" s="396"/>
      <c r="AX7" s="77" t="str">
        <f>'4'!$R$47</f>
        <v/>
      </c>
      <c r="AY7" s="396"/>
      <c r="AZ7" s="391" t="str">
        <f t="shared" si="17"/>
        <v>NA</v>
      </c>
      <c r="BA7" s="44" t="str">
        <f t="shared" si="0"/>
        <v>NA</v>
      </c>
      <c r="BB7" s="29">
        <v>1</v>
      </c>
      <c r="BC7" s="45" t="str">
        <f t="array" ref="BC7">IF(SUM(BO7+BP7)=0,"NA",((BO7)/(SUM(BO7+BP7))))</f>
        <v>NA</v>
      </c>
      <c r="BD7" s="45" t="str">
        <f t="shared" si="18"/>
        <v>NA</v>
      </c>
      <c r="BE7" s="45" t="str">
        <f t="array" ref="BE7">IF(SUM(BS7+BT7)=0,"NA",((BS7)/(SUM(BS7+BT7))))</f>
        <v>NA</v>
      </c>
      <c r="BF7" s="45" t="str">
        <f t="array" ref="BF7">IF(SUM(BU7+BV7)=0,"NA",((BU7)/(SUM(BU7+BV7))))</f>
        <v>NA</v>
      </c>
      <c r="BG7" s="45" t="str">
        <f t="array" ref="BG7">IF(SUM(BW7+BX7)=0,"NA",((BW7)/(SUM(BW7+BX7))))</f>
        <v>NA</v>
      </c>
      <c r="BH7" s="45" t="str">
        <f t="array" ref="BH7">IF(SUM(BY7+BZ7)=0,"NA",((BY7)/(SUM(BY7+BZ7))))</f>
        <v>NA</v>
      </c>
      <c r="BI7" s="46">
        <f t="shared" si="1"/>
        <v>0</v>
      </c>
      <c r="BJ7" s="46">
        <f t="shared" si="2"/>
        <v>0</v>
      </c>
      <c r="BK7" s="46">
        <f t="shared" si="3"/>
        <v>0</v>
      </c>
      <c r="BL7" s="47">
        <f t="shared" si="19"/>
        <v>0</v>
      </c>
      <c r="BM7" s="48">
        <f t="shared" si="20"/>
        <v>0</v>
      </c>
      <c r="BO7" s="46">
        <f t="shared" si="5"/>
        <v>0</v>
      </c>
      <c r="BP7" s="46">
        <f t="shared" si="6"/>
        <v>0</v>
      </c>
      <c r="BQ7" s="49">
        <f t="shared" si="7"/>
        <v>0</v>
      </c>
      <c r="BR7" s="49">
        <f t="shared" si="8"/>
        <v>0</v>
      </c>
      <c r="BS7" s="46">
        <f t="shared" si="9"/>
        <v>0</v>
      </c>
      <c r="BT7" s="46">
        <f t="shared" si="10"/>
        <v>0</v>
      </c>
      <c r="BU7" s="49">
        <f t="shared" si="11"/>
        <v>0</v>
      </c>
      <c r="BV7" s="49">
        <f t="shared" si="12"/>
        <v>0</v>
      </c>
      <c r="BW7" s="49">
        <f t="shared" si="13"/>
        <v>0</v>
      </c>
      <c r="BX7" s="49">
        <f t="shared" si="14"/>
        <v>0</v>
      </c>
      <c r="BY7" s="46">
        <f t="shared" si="15"/>
        <v>0</v>
      </c>
      <c r="BZ7" s="46">
        <f t="shared" si="16"/>
        <v>0</v>
      </c>
      <c r="CA7" s="56">
        <f t="shared" si="21"/>
        <v>0</v>
      </c>
      <c r="CB7" s="56">
        <f t="shared" si="4"/>
        <v>0</v>
      </c>
      <c r="CC7" s="56"/>
    </row>
    <row r="8" spans="1:174" ht="33" customHeight="1" x14ac:dyDescent="0.2">
      <c r="A8" s="40"/>
      <c r="B8" s="50"/>
      <c r="C8" s="39">
        <f>'Chart Summary'!C$8</f>
        <v>0</v>
      </c>
      <c r="D8" s="40">
        <f>'Chart Summary'!$O$6</f>
        <v>0</v>
      </c>
      <c r="E8" s="41">
        <f>'5'!B$2</f>
        <v>0</v>
      </c>
      <c r="F8" s="41">
        <f>'5'!F$6</f>
        <v>0</v>
      </c>
      <c r="G8" s="42"/>
      <c r="H8" s="42"/>
      <c r="I8" s="77" t="str">
        <f>'5'!$R$9</f>
        <v/>
      </c>
      <c r="J8" s="77" t="str">
        <f>'5'!$R$10</f>
        <v/>
      </c>
      <c r="K8" s="77" t="str">
        <f>'5'!$R$11</f>
        <v/>
      </c>
      <c r="L8" s="77" t="str">
        <f>'5'!$R$12</f>
        <v/>
      </c>
      <c r="M8" s="77" t="str">
        <f>'5'!$R$13</f>
        <v/>
      </c>
      <c r="N8" s="77" t="str">
        <f>'5'!$R$14</f>
        <v/>
      </c>
      <c r="O8" s="77" t="str">
        <f>'5'!$R$15</f>
        <v/>
      </c>
      <c r="P8" s="77" t="str">
        <f>'5'!$R$16</f>
        <v/>
      </c>
      <c r="Q8" s="77" t="str">
        <f>'5'!$R$17</f>
        <v/>
      </c>
      <c r="R8" s="77" t="str">
        <f>'5'!$R$18</f>
        <v/>
      </c>
      <c r="S8" s="77" t="str">
        <f>'5'!$R$19</f>
        <v/>
      </c>
      <c r="T8" s="77" t="str">
        <f>'5'!$R$26</f>
        <v/>
      </c>
      <c r="U8" s="77" t="str">
        <f>'5'!$R$27</f>
        <v/>
      </c>
      <c r="V8" s="77" t="str">
        <f>'5'!$R$28</f>
        <v/>
      </c>
      <c r="W8" s="77" t="str">
        <f>'5'!$R$29</f>
        <v/>
      </c>
      <c r="X8" s="77" t="str">
        <f>'5'!$R$30</f>
        <v/>
      </c>
      <c r="Y8" s="77" t="str">
        <f>'5'!$R$31</f>
        <v/>
      </c>
      <c r="Z8" s="77" t="str">
        <f>'5'!$R$32</f>
        <v/>
      </c>
      <c r="AA8" s="77" t="str">
        <f>'5'!$R$33</f>
        <v/>
      </c>
      <c r="AB8" s="77" t="str">
        <f>'5'!$R$40</f>
        <v/>
      </c>
      <c r="AC8" s="77" t="str">
        <f>'5'!$R$41</f>
        <v/>
      </c>
      <c r="AD8" s="77" t="str">
        <f>'5'!$R$42</f>
        <v/>
      </c>
      <c r="AE8" s="77" t="str">
        <f>'5'!$R$43</f>
        <v/>
      </c>
      <c r="AF8" s="77" t="str">
        <f>'5'!$R$44</f>
        <v/>
      </c>
      <c r="AG8" s="77" t="str">
        <f>'5'!$R$45</f>
        <v/>
      </c>
      <c r="AH8" s="77" t="str">
        <f>'5'!$R$46</f>
        <v/>
      </c>
      <c r="AI8" s="77" t="str">
        <f>'5'!$R$47</f>
        <v/>
      </c>
      <c r="AJ8" s="77" t="str">
        <f>'5'!$R$54</f>
        <v/>
      </c>
      <c r="AK8" s="77" t="str">
        <f>'5'!$R$55</f>
        <v/>
      </c>
      <c r="AL8" s="77" t="str">
        <f>'5'!$R$56</f>
        <v/>
      </c>
      <c r="AM8" s="77" t="str">
        <f>'5'!$R$57</f>
        <v/>
      </c>
      <c r="AN8" s="77" t="str">
        <f>'5'!$R$58</f>
        <v/>
      </c>
      <c r="AO8" s="77" t="str">
        <f>'5'!$R$59</f>
        <v/>
      </c>
      <c r="AP8" s="77" t="str">
        <f>'5'!$R$60</f>
        <v/>
      </c>
      <c r="AQ8" s="77" t="str">
        <f>'5'!$R$61</f>
        <v/>
      </c>
      <c r="AR8" s="77" t="str">
        <f>'5'!$R$68</f>
        <v/>
      </c>
      <c r="AS8" s="77" t="str">
        <f>'5'!$R$69</f>
        <v/>
      </c>
      <c r="AT8" s="77" t="str">
        <f>'5'!$R$76</f>
        <v/>
      </c>
      <c r="AU8" s="77" t="str">
        <f>'5'!$R$77</f>
        <v/>
      </c>
      <c r="AV8" s="77" t="str">
        <f>'5'!$R$78</f>
        <v/>
      </c>
      <c r="AW8" s="396"/>
      <c r="AX8" s="77" t="str">
        <f>'5'!$R$47</f>
        <v/>
      </c>
      <c r="AY8" s="396"/>
      <c r="AZ8" s="391" t="str">
        <f t="shared" si="17"/>
        <v>NA</v>
      </c>
      <c r="BA8" s="44" t="str">
        <f t="shared" si="0"/>
        <v>NA</v>
      </c>
      <c r="BB8" s="29">
        <v>1</v>
      </c>
      <c r="BC8" s="45" t="str">
        <f t="array" ref="BC8">IF(SUM(BO8+BP8)=0,"NA",((BO8)/(SUM(BO8+BP8))))</f>
        <v>NA</v>
      </c>
      <c r="BD8" s="45" t="str">
        <f t="shared" si="18"/>
        <v>NA</v>
      </c>
      <c r="BE8" s="45" t="str">
        <f t="array" ref="BE8">IF(SUM(BS8+BT8)=0,"NA",((BS8)/(SUM(BS8+BT8))))</f>
        <v>NA</v>
      </c>
      <c r="BF8" s="45" t="str">
        <f t="array" ref="BF8">IF(SUM(BU8+BV8)=0,"NA",((BU8)/(SUM(BU8+BV8))))</f>
        <v>NA</v>
      </c>
      <c r="BG8" s="45" t="str">
        <f t="array" ref="BG8">IF(SUM(BW8+BX8)=0,"NA",((BW8)/(SUM(BW8+BX8))))</f>
        <v>NA</v>
      </c>
      <c r="BH8" s="45" t="str">
        <f t="array" ref="BH8">IF(SUM(BY8+BZ8)=0,"NA",((BY8)/(SUM(BY8+BZ8))))</f>
        <v>NA</v>
      </c>
      <c r="BI8" s="46">
        <f t="shared" si="1"/>
        <v>0</v>
      </c>
      <c r="BJ8" s="46">
        <f t="shared" si="2"/>
        <v>0</v>
      </c>
      <c r="BK8" s="46">
        <f t="shared" si="3"/>
        <v>0</v>
      </c>
      <c r="BL8" s="47">
        <f t="shared" si="19"/>
        <v>0</v>
      </c>
      <c r="BM8" s="48">
        <f t="shared" si="20"/>
        <v>0</v>
      </c>
      <c r="BO8" s="46">
        <f t="shared" si="5"/>
        <v>0</v>
      </c>
      <c r="BP8" s="46">
        <f t="shared" si="6"/>
        <v>0</v>
      </c>
      <c r="BQ8" s="49">
        <f t="shared" si="7"/>
        <v>0</v>
      </c>
      <c r="BR8" s="49">
        <f t="shared" si="8"/>
        <v>0</v>
      </c>
      <c r="BS8" s="46">
        <f t="shared" si="9"/>
        <v>0</v>
      </c>
      <c r="BT8" s="46">
        <f t="shared" si="10"/>
        <v>0</v>
      </c>
      <c r="BU8" s="49">
        <f t="shared" si="11"/>
        <v>0</v>
      </c>
      <c r="BV8" s="49">
        <f t="shared" si="12"/>
        <v>0</v>
      </c>
      <c r="BW8" s="49">
        <f t="shared" si="13"/>
        <v>0</v>
      </c>
      <c r="BX8" s="49">
        <f t="shared" si="14"/>
        <v>0</v>
      </c>
      <c r="BY8" s="46">
        <f t="shared" si="15"/>
        <v>0</v>
      </c>
      <c r="BZ8" s="46">
        <f t="shared" si="16"/>
        <v>0</v>
      </c>
      <c r="CA8" s="56">
        <f t="shared" si="21"/>
        <v>0</v>
      </c>
      <c r="CB8" s="56">
        <f t="shared" si="4"/>
        <v>0</v>
      </c>
      <c r="CC8" s="56"/>
    </row>
    <row r="9" spans="1:174" ht="33" customHeight="1" x14ac:dyDescent="0.2">
      <c r="A9" s="40"/>
      <c r="B9" s="50"/>
      <c r="C9" s="39">
        <f>'Chart Summary'!C$8</f>
        <v>0</v>
      </c>
      <c r="D9" s="40">
        <f>'Chart Summary'!$O$6</f>
        <v>0</v>
      </c>
      <c r="E9" s="41">
        <f>'6'!B$2</f>
        <v>0</v>
      </c>
      <c r="F9" s="41">
        <f>'6'!F$6</f>
        <v>0</v>
      </c>
      <c r="G9" s="42"/>
      <c r="H9" s="42"/>
      <c r="I9" s="77" t="str">
        <f>'6'!$R$9</f>
        <v/>
      </c>
      <c r="J9" s="77" t="str">
        <f>'6'!$R$10</f>
        <v/>
      </c>
      <c r="K9" s="77" t="str">
        <f>'6'!$R$11</f>
        <v/>
      </c>
      <c r="L9" s="77" t="str">
        <f>'6'!$R$12</f>
        <v/>
      </c>
      <c r="M9" s="77" t="str">
        <f>'6'!$R$13</f>
        <v/>
      </c>
      <c r="N9" s="77" t="str">
        <f>'6'!$R$14</f>
        <v/>
      </c>
      <c r="O9" s="77" t="str">
        <f>'6'!$R$15</f>
        <v/>
      </c>
      <c r="P9" s="77" t="str">
        <f>'6'!$R$16</f>
        <v/>
      </c>
      <c r="Q9" s="77" t="str">
        <f>'6'!$R$17</f>
        <v/>
      </c>
      <c r="R9" s="77" t="str">
        <f>'6'!$R$18</f>
        <v/>
      </c>
      <c r="S9" s="77" t="str">
        <f>'6'!$R$19</f>
        <v/>
      </c>
      <c r="T9" s="77" t="str">
        <f>'6'!$R$26</f>
        <v/>
      </c>
      <c r="U9" s="77" t="str">
        <f>'6'!$R$27</f>
        <v/>
      </c>
      <c r="V9" s="77" t="str">
        <f>'6'!$R$28</f>
        <v/>
      </c>
      <c r="W9" s="77" t="str">
        <f>'6'!$R$29</f>
        <v/>
      </c>
      <c r="X9" s="77" t="str">
        <f>'6'!$R$30</f>
        <v/>
      </c>
      <c r="Y9" s="77" t="str">
        <f>'6'!$R$31</f>
        <v/>
      </c>
      <c r="Z9" s="77" t="str">
        <f>'6'!$R$32</f>
        <v/>
      </c>
      <c r="AA9" s="77" t="str">
        <f>'6'!$R$33</f>
        <v/>
      </c>
      <c r="AB9" s="77" t="str">
        <f>'6'!$R$40</f>
        <v/>
      </c>
      <c r="AC9" s="77" t="str">
        <f>'6'!$R$41</f>
        <v/>
      </c>
      <c r="AD9" s="77" t="str">
        <f>'6'!$R$42</f>
        <v/>
      </c>
      <c r="AE9" s="77" t="str">
        <f>'6'!$R$43</f>
        <v/>
      </c>
      <c r="AF9" s="77" t="str">
        <f>'6'!$R$44</f>
        <v/>
      </c>
      <c r="AG9" s="77" t="str">
        <f>'6'!$R$45</f>
        <v/>
      </c>
      <c r="AH9" s="77" t="str">
        <f>'6'!$R$46</f>
        <v/>
      </c>
      <c r="AI9" s="77" t="str">
        <f>'6'!$R$47</f>
        <v/>
      </c>
      <c r="AJ9" s="77" t="str">
        <f>'6'!$R$54</f>
        <v/>
      </c>
      <c r="AK9" s="77" t="str">
        <f>'6'!$R$55</f>
        <v/>
      </c>
      <c r="AL9" s="77" t="str">
        <f>'6'!$R$56</f>
        <v/>
      </c>
      <c r="AM9" s="77" t="str">
        <f>'6'!$R$57</f>
        <v/>
      </c>
      <c r="AN9" s="77" t="str">
        <f>'6'!$R$58</f>
        <v/>
      </c>
      <c r="AO9" s="77" t="str">
        <f>'6'!$R$59</f>
        <v/>
      </c>
      <c r="AP9" s="77" t="str">
        <f>'6'!$R$60</f>
        <v/>
      </c>
      <c r="AQ9" s="77" t="str">
        <f>'6'!$R$61</f>
        <v/>
      </c>
      <c r="AR9" s="77" t="str">
        <f>'6'!$R$68</f>
        <v/>
      </c>
      <c r="AS9" s="77" t="str">
        <f>'6'!$R$69</f>
        <v/>
      </c>
      <c r="AT9" s="77" t="str">
        <f>'6'!$R$76</f>
        <v/>
      </c>
      <c r="AU9" s="77" t="str">
        <f>'6'!$R$77</f>
        <v/>
      </c>
      <c r="AV9" s="77" t="str">
        <f>'6'!$R$78</f>
        <v/>
      </c>
      <c r="AW9" s="396"/>
      <c r="AX9" s="77" t="str">
        <f>'6'!$R$47</f>
        <v/>
      </c>
      <c r="AY9" s="396"/>
      <c r="AZ9" s="391" t="str">
        <f t="shared" si="17"/>
        <v>NA</v>
      </c>
      <c r="BA9" s="44" t="str">
        <f t="shared" si="0"/>
        <v>NA</v>
      </c>
      <c r="BB9" s="29">
        <v>1</v>
      </c>
      <c r="BC9" s="45" t="str">
        <f t="array" ref="BC9">IF(SUM(BO9+BP9)=0,"NA",((BO9)/(SUM(BO9+BP9))))</f>
        <v>NA</v>
      </c>
      <c r="BD9" s="45" t="str">
        <f t="shared" si="18"/>
        <v>NA</v>
      </c>
      <c r="BE9" s="45" t="str">
        <f t="array" ref="BE9">IF(SUM(BS9+BT9)=0,"NA",((BS9)/(SUM(BS9+BT9))))</f>
        <v>NA</v>
      </c>
      <c r="BF9" s="45" t="str">
        <f t="array" ref="BF9">IF(SUM(BU9+BV9)=0,"NA",((BU9)/(SUM(BU9+BV9))))</f>
        <v>NA</v>
      </c>
      <c r="BG9" s="45" t="str">
        <f t="array" ref="BG9">IF(SUM(BW9+BX9)=0,"NA",((BW9)/(SUM(BW9+BX9))))</f>
        <v>NA</v>
      </c>
      <c r="BH9" s="45" t="str">
        <f t="array" ref="BH9">IF(SUM(BY9+BZ9)=0,"NA",((BY9)/(SUM(BY9+BZ9))))</f>
        <v>NA</v>
      </c>
      <c r="BI9" s="46">
        <f t="shared" si="1"/>
        <v>0</v>
      </c>
      <c r="BJ9" s="46">
        <f t="shared" si="2"/>
        <v>0</v>
      </c>
      <c r="BK9" s="46">
        <f t="shared" si="3"/>
        <v>0</v>
      </c>
      <c r="BL9" s="47">
        <f t="shared" si="19"/>
        <v>0</v>
      </c>
      <c r="BM9" s="48">
        <f t="shared" si="20"/>
        <v>0</v>
      </c>
      <c r="BO9" s="46">
        <f t="shared" si="5"/>
        <v>0</v>
      </c>
      <c r="BP9" s="46">
        <f t="shared" si="6"/>
        <v>0</v>
      </c>
      <c r="BQ9" s="49">
        <f t="shared" si="7"/>
        <v>0</v>
      </c>
      <c r="BR9" s="49">
        <f t="shared" si="8"/>
        <v>0</v>
      </c>
      <c r="BS9" s="46">
        <f t="shared" si="9"/>
        <v>0</v>
      </c>
      <c r="BT9" s="46">
        <f t="shared" si="10"/>
        <v>0</v>
      </c>
      <c r="BU9" s="49">
        <f t="shared" si="11"/>
        <v>0</v>
      </c>
      <c r="BV9" s="49">
        <f t="shared" si="12"/>
        <v>0</v>
      </c>
      <c r="BW9" s="49">
        <f t="shared" si="13"/>
        <v>0</v>
      </c>
      <c r="BX9" s="49">
        <f t="shared" si="14"/>
        <v>0</v>
      </c>
      <c r="BY9" s="46">
        <f t="shared" si="15"/>
        <v>0</v>
      </c>
      <c r="BZ9" s="46">
        <f t="shared" si="16"/>
        <v>0</v>
      </c>
      <c r="CA9" s="56">
        <f t="shared" si="21"/>
        <v>0</v>
      </c>
      <c r="CB9" s="56">
        <f t="shared" si="4"/>
        <v>0</v>
      </c>
      <c r="CC9" s="56"/>
    </row>
    <row r="10" spans="1:174" ht="33" customHeight="1" x14ac:dyDescent="0.2">
      <c r="A10" s="40"/>
      <c r="B10" s="50"/>
      <c r="C10" s="39">
        <f>'Chart Summary'!C$8</f>
        <v>0</v>
      </c>
      <c r="D10" s="40">
        <f>'Chart Summary'!$O$6</f>
        <v>0</v>
      </c>
      <c r="E10" s="41">
        <f>'7'!B$2</f>
        <v>0</v>
      </c>
      <c r="F10" s="41">
        <f>'7'!F$6</f>
        <v>0</v>
      </c>
      <c r="G10" s="42"/>
      <c r="H10" s="42"/>
      <c r="I10" s="77" t="str">
        <f>'7'!$R$9</f>
        <v/>
      </c>
      <c r="J10" s="77" t="str">
        <f>'7'!$R$10</f>
        <v/>
      </c>
      <c r="K10" s="77" t="str">
        <f>'7'!$R$11</f>
        <v/>
      </c>
      <c r="L10" s="77" t="str">
        <f>'7'!$R$12</f>
        <v/>
      </c>
      <c r="M10" s="77" t="str">
        <f>'7'!$R$13</f>
        <v/>
      </c>
      <c r="N10" s="77" t="str">
        <f>'7'!$R$14</f>
        <v/>
      </c>
      <c r="O10" s="77" t="str">
        <f>'7'!$R$15</f>
        <v/>
      </c>
      <c r="P10" s="77" t="str">
        <f>'7'!$R$16</f>
        <v/>
      </c>
      <c r="Q10" s="77" t="str">
        <f>'7'!$R$17</f>
        <v/>
      </c>
      <c r="R10" s="77" t="str">
        <f>'7'!$R$18</f>
        <v/>
      </c>
      <c r="S10" s="77" t="str">
        <f>'7'!$R$19</f>
        <v/>
      </c>
      <c r="T10" s="77" t="str">
        <f>'7'!$R$26</f>
        <v/>
      </c>
      <c r="U10" s="77" t="str">
        <f>'7'!$R$27</f>
        <v/>
      </c>
      <c r="V10" s="77" t="str">
        <f>'7'!$R$28</f>
        <v/>
      </c>
      <c r="W10" s="77" t="str">
        <f>'7'!$R$29</f>
        <v/>
      </c>
      <c r="X10" s="77" t="str">
        <f>'7'!$R$30</f>
        <v/>
      </c>
      <c r="Y10" s="77" t="str">
        <f>'7'!$R$31</f>
        <v/>
      </c>
      <c r="Z10" s="77" t="str">
        <f>'7'!$R$32</f>
        <v/>
      </c>
      <c r="AA10" s="77" t="str">
        <f>'7'!$R$33</f>
        <v/>
      </c>
      <c r="AB10" s="77" t="str">
        <f>'7'!$R$40</f>
        <v/>
      </c>
      <c r="AC10" s="77" t="str">
        <f>'7'!$R$41</f>
        <v/>
      </c>
      <c r="AD10" s="77" t="str">
        <f>'7'!$R$42</f>
        <v/>
      </c>
      <c r="AE10" s="77" t="str">
        <f>'7'!$R$43</f>
        <v/>
      </c>
      <c r="AF10" s="77" t="str">
        <f>'7'!$R$44</f>
        <v/>
      </c>
      <c r="AG10" s="77" t="str">
        <f>'7'!$R$45</f>
        <v/>
      </c>
      <c r="AH10" s="77" t="str">
        <f>'7'!$R$46</f>
        <v/>
      </c>
      <c r="AI10" s="77" t="str">
        <f>'7'!$R$47</f>
        <v/>
      </c>
      <c r="AJ10" s="77" t="str">
        <f>'7'!$R$54</f>
        <v/>
      </c>
      <c r="AK10" s="77" t="str">
        <f>'7'!$R$55</f>
        <v/>
      </c>
      <c r="AL10" s="77" t="str">
        <f>'7'!$R$56</f>
        <v/>
      </c>
      <c r="AM10" s="77" t="str">
        <f>'7'!$R$57</f>
        <v/>
      </c>
      <c r="AN10" s="77" t="str">
        <f>'7'!$R$58</f>
        <v/>
      </c>
      <c r="AO10" s="77" t="str">
        <f>'7'!$R$59</f>
        <v/>
      </c>
      <c r="AP10" s="77" t="str">
        <f>'7'!$R$60</f>
        <v/>
      </c>
      <c r="AQ10" s="77" t="str">
        <f>'7'!$R$61</f>
        <v/>
      </c>
      <c r="AR10" s="77" t="str">
        <f>'7'!$R$68</f>
        <v/>
      </c>
      <c r="AS10" s="77" t="str">
        <f>'7'!$R$69</f>
        <v/>
      </c>
      <c r="AT10" s="77" t="str">
        <f>'7'!$R$76</f>
        <v/>
      </c>
      <c r="AU10" s="77" t="str">
        <f>'7'!$R$77</f>
        <v/>
      </c>
      <c r="AV10" s="77" t="str">
        <f>'7'!$R$78</f>
        <v/>
      </c>
      <c r="AW10" s="396"/>
      <c r="AX10" s="77" t="str">
        <f>'7'!$R$47</f>
        <v/>
      </c>
      <c r="AY10" s="396"/>
      <c r="AZ10" s="391" t="str">
        <f t="shared" si="17"/>
        <v>NA</v>
      </c>
      <c r="BA10" s="44" t="str">
        <f t="shared" si="0"/>
        <v>NA</v>
      </c>
      <c r="BB10" s="29">
        <v>1</v>
      </c>
      <c r="BC10" s="45" t="str">
        <f t="array" ref="BC10">IF(SUM(BO10+BP10)=0,"NA",((BO10)/(SUM(BO10+BP10))))</f>
        <v>NA</v>
      </c>
      <c r="BD10" s="45" t="str">
        <f t="shared" si="18"/>
        <v>NA</v>
      </c>
      <c r="BE10" s="45" t="str">
        <f t="array" ref="BE10">IF(SUM(BS10+BT10)=0,"NA",((BS10)/(SUM(BS10+BT10))))</f>
        <v>NA</v>
      </c>
      <c r="BF10" s="45" t="str">
        <f t="array" ref="BF10">IF(SUM(BU10+BV10)=0,"NA",((BU10)/(SUM(BU10+BV10))))</f>
        <v>NA</v>
      </c>
      <c r="BG10" s="45" t="str">
        <f t="array" ref="BG10">IF(SUM(BW10+BX10)=0,"NA",((BW10)/(SUM(BW10+BX10))))</f>
        <v>NA</v>
      </c>
      <c r="BH10" s="45" t="str">
        <f t="array" ref="BH10">IF(SUM(BY10+BZ10)=0,"NA",((BY10)/(SUM(BY10+BZ10))))</f>
        <v>NA</v>
      </c>
      <c r="BI10" s="46">
        <f t="shared" si="1"/>
        <v>0</v>
      </c>
      <c r="BJ10" s="46">
        <f t="shared" si="2"/>
        <v>0</v>
      </c>
      <c r="BK10" s="46">
        <f t="shared" si="3"/>
        <v>0</v>
      </c>
      <c r="BL10" s="47">
        <f t="shared" si="19"/>
        <v>0</v>
      </c>
      <c r="BM10" s="48">
        <f t="shared" si="20"/>
        <v>0</v>
      </c>
      <c r="BO10" s="46">
        <f t="shared" si="5"/>
        <v>0</v>
      </c>
      <c r="BP10" s="46">
        <f t="shared" si="6"/>
        <v>0</v>
      </c>
      <c r="BQ10" s="49">
        <f t="shared" si="7"/>
        <v>0</v>
      </c>
      <c r="BR10" s="49">
        <f t="shared" si="8"/>
        <v>0</v>
      </c>
      <c r="BS10" s="46">
        <f t="shared" si="9"/>
        <v>0</v>
      </c>
      <c r="BT10" s="46">
        <f t="shared" si="10"/>
        <v>0</v>
      </c>
      <c r="BU10" s="49">
        <f t="shared" si="11"/>
        <v>0</v>
      </c>
      <c r="BV10" s="49">
        <f t="shared" si="12"/>
        <v>0</v>
      </c>
      <c r="BW10" s="49">
        <f t="shared" si="13"/>
        <v>0</v>
      </c>
      <c r="BX10" s="49">
        <f t="shared" si="14"/>
        <v>0</v>
      </c>
      <c r="BY10" s="46">
        <f t="shared" si="15"/>
        <v>0</v>
      </c>
      <c r="BZ10" s="46">
        <f t="shared" si="16"/>
        <v>0</v>
      </c>
      <c r="CA10" s="56">
        <f t="shared" si="21"/>
        <v>0</v>
      </c>
      <c r="CB10" s="56">
        <f t="shared" si="4"/>
        <v>0</v>
      </c>
      <c r="CC10" s="56"/>
    </row>
    <row r="11" spans="1:174" ht="33" customHeight="1" x14ac:dyDescent="0.2">
      <c r="A11" s="40"/>
      <c r="B11" s="50"/>
      <c r="C11" s="39">
        <f>'Chart Summary'!C$8</f>
        <v>0</v>
      </c>
      <c r="D11" s="40">
        <f>'Chart Summary'!$O$6</f>
        <v>0</v>
      </c>
      <c r="E11" s="41">
        <f>'8'!B$2</f>
        <v>0</v>
      </c>
      <c r="F11" s="41">
        <f>'8'!F$6</f>
        <v>0</v>
      </c>
      <c r="G11" s="42"/>
      <c r="H11" s="42"/>
      <c r="I11" s="77" t="str">
        <f>'8'!$R$9</f>
        <v/>
      </c>
      <c r="J11" s="77" t="str">
        <f>'8'!$R$10</f>
        <v/>
      </c>
      <c r="K11" s="77" t="str">
        <f>'8'!$R$11</f>
        <v/>
      </c>
      <c r="L11" s="77" t="str">
        <f>'8'!$R$12</f>
        <v/>
      </c>
      <c r="M11" s="77" t="str">
        <f>'8'!$R$13</f>
        <v/>
      </c>
      <c r="N11" s="77" t="str">
        <f>'8'!$R$14</f>
        <v/>
      </c>
      <c r="O11" s="77" t="str">
        <f>'8'!$R$15</f>
        <v/>
      </c>
      <c r="P11" s="77" t="str">
        <f>'8'!$R$16</f>
        <v/>
      </c>
      <c r="Q11" s="77" t="str">
        <f>'8'!$R$17</f>
        <v/>
      </c>
      <c r="R11" s="77" t="str">
        <f>'8'!$R$18</f>
        <v/>
      </c>
      <c r="S11" s="77" t="str">
        <f>'8'!$R$19</f>
        <v/>
      </c>
      <c r="T11" s="77" t="str">
        <f>'8'!$R$26</f>
        <v/>
      </c>
      <c r="U11" s="77" t="str">
        <f>'8'!$R$27</f>
        <v/>
      </c>
      <c r="V11" s="77" t="str">
        <f>'8'!$R$28</f>
        <v/>
      </c>
      <c r="W11" s="77" t="str">
        <f>'8'!$R$29</f>
        <v/>
      </c>
      <c r="X11" s="77" t="str">
        <f>'8'!$R$30</f>
        <v/>
      </c>
      <c r="Y11" s="77" t="str">
        <f>'8'!$R$31</f>
        <v/>
      </c>
      <c r="Z11" s="77" t="str">
        <f>'8'!$R$32</f>
        <v/>
      </c>
      <c r="AA11" s="77" t="str">
        <f>'8'!$R$33</f>
        <v/>
      </c>
      <c r="AB11" s="77" t="str">
        <f>'8'!$R$40</f>
        <v/>
      </c>
      <c r="AC11" s="77" t="str">
        <f>'8'!$R$41</f>
        <v/>
      </c>
      <c r="AD11" s="77" t="str">
        <f>'8'!$R$42</f>
        <v/>
      </c>
      <c r="AE11" s="77" t="str">
        <f>'8'!$R$43</f>
        <v/>
      </c>
      <c r="AF11" s="77" t="str">
        <f>'8'!$R$44</f>
        <v/>
      </c>
      <c r="AG11" s="77" t="str">
        <f>'8'!$R$45</f>
        <v/>
      </c>
      <c r="AH11" s="77" t="str">
        <f>'8'!$R$46</f>
        <v/>
      </c>
      <c r="AI11" s="77" t="str">
        <f>'8'!$R$47</f>
        <v/>
      </c>
      <c r="AJ11" s="77" t="str">
        <f>'8'!$R$54</f>
        <v/>
      </c>
      <c r="AK11" s="77" t="str">
        <f>'8'!$R$55</f>
        <v/>
      </c>
      <c r="AL11" s="77" t="str">
        <f>'8'!$R$56</f>
        <v/>
      </c>
      <c r="AM11" s="77" t="str">
        <f>'8'!$R$57</f>
        <v/>
      </c>
      <c r="AN11" s="77" t="str">
        <f>'8'!$R$58</f>
        <v/>
      </c>
      <c r="AO11" s="77" t="str">
        <f>'8'!$R$59</f>
        <v/>
      </c>
      <c r="AP11" s="77" t="str">
        <f>'8'!$R$60</f>
        <v/>
      </c>
      <c r="AQ11" s="77" t="str">
        <f>'8'!$R$61</f>
        <v/>
      </c>
      <c r="AR11" s="77" t="str">
        <f>'8'!$R$68</f>
        <v/>
      </c>
      <c r="AS11" s="77" t="str">
        <f>'8'!$R$69</f>
        <v/>
      </c>
      <c r="AT11" s="77" t="str">
        <f>'8'!$R$76</f>
        <v/>
      </c>
      <c r="AU11" s="77" t="str">
        <f>'8'!$R$77</f>
        <v/>
      </c>
      <c r="AV11" s="77" t="str">
        <f>'8'!$R$78</f>
        <v/>
      </c>
      <c r="AW11" s="396"/>
      <c r="AX11" s="77" t="str">
        <f>'8'!$R$47</f>
        <v/>
      </c>
      <c r="AY11" s="396"/>
      <c r="AZ11" s="391" t="str">
        <f t="shared" si="17"/>
        <v>NA</v>
      </c>
      <c r="BA11" s="44" t="str">
        <f t="shared" si="0"/>
        <v>NA</v>
      </c>
      <c r="BB11" s="29">
        <v>1</v>
      </c>
      <c r="BC11" s="45" t="str">
        <f t="array" ref="BC11">IF(SUM(BO11+BP11)=0,"NA",((BO11)/(SUM(BO11+BP11))))</f>
        <v>NA</v>
      </c>
      <c r="BD11" s="45" t="str">
        <f t="shared" si="18"/>
        <v>NA</v>
      </c>
      <c r="BE11" s="45" t="str">
        <f t="array" ref="BE11">IF(SUM(BS11+BT11)=0,"NA",((BS11)/(SUM(BS11+BT11))))</f>
        <v>NA</v>
      </c>
      <c r="BF11" s="45" t="str">
        <f t="array" ref="BF11">IF(SUM(BU11+BV11)=0,"NA",((BU11)/(SUM(BU11+BV11))))</f>
        <v>NA</v>
      </c>
      <c r="BG11" s="45" t="str">
        <f t="array" ref="BG11">IF(SUM(BW11+BX11)=0,"NA",((BW11)/(SUM(BW11+BX11))))</f>
        <v>NA</v>
      </c>
      <c r="BH11" s="45" t="str">
        <f t="array" ref="BH11">IF(SUM(BY11+BZ11)=0,"NA",((BY11)/(SUM(BY11+BZ11))))</f>
        <v>NA</v>
      </c>
      <c r="BI11" s="46">
        <f t="shared" si="1"/>
        <v>0</v>
      </c>
      <c r="BJ11" s="46">
        <f t="shared" si="2"/>
        <v>0</v>
      </c>
      <c r="BK11" s="46">
        <f t="shared" si="3"/>
        <v>0</v>
      </c>
      <c r="BL11" s="47">
        <f t="shared" si="19"/>
        <v>0</v>
      </c>
      <c r="BM11" s="48">
        <f t="shared" si="20"/>
        <v>0</v>
      </c>
      <c r="BO11" s="46">
        <f t="shared" si="5"/>
        <v>0</v>
      </c>
      <c r="BP11" s="46">
        <f t="shared" si="6"/>
        <v>0</v>
      </c>
      <c r="BQ11" s="49">
        <f t="shared" si="7"/>
        <v>0</v>
      </c>
      <c r="BR11" s="49">
        <f t="shared" si="8"/>
        <v>0</v>
      </c>
      <c r="BS11" s="46">
        <f t="shared" si="9"/>
        <v>0</v>
      </c>
      <c r="BT11" s="46">
        <f t="shared" si="10"/>
        <v>0</v>
      </c>
      <c r="BU11" s="49">
        <f t="shared" si="11"/>
        <v>0</v>
      </c>
      <c r="BV11" s="49">
        <f t="shared" si="12"/>
        <v>0</v>
      </c>
      <c r="BW11" s="49">
        <f t="shared" si="13"/>
        <v>0</v>
      </c>
      <c r="BX11" s="49">
        <f t="shared" si="14"/>
        <v>0</v>
      </c>
      <c r="BY11" s="46">
        <f t="shared" si="15"/>
        <v>0</v>
      </c>
      <c r="BZ11" s="46">
        <f t="shared" si="16"/>
        <v>0</v>
      </c>
      <c r="CA11" s="56">
        <f t="shared" si="21"/>
        <v>0</v>
      </c>
      <c r="CB11" s="56">
        <f t="shared" si="4"/>
        <v>0</v>
      </c>
      <c r="CC11" s="56"/>
    </row>
    <row r="12" spans="1:174" ht="33" customHeight="1" x14ac:dyDescent="0.2">
      <c r="A12" s="40"/>
      <c r="B12" s="50"/>
      <c r="C12" s="39">
        <f>'Chart Summary'!C$8</f>
        <v>0</v>
      </c>
      <c r="D12" s="40">
        <f>'Chart Summary'!$O$6</f>
        <v>0</v>
      </c>
      <c r="E12" s="41">
        <f>'9'!B$2</f>
        <v>0</v>
      </c>
      <c r="F12" s="41">
        <f>'9'!F$6</f>
        <v>0</v>
      </c>
      <c r="G12" s="42"/>
      <c r="H12" s="42"/>
      <c r="I12" s="77" t="str">
        <f>'9'!$R$9</f>
        <v/>
      </c>
      <c r="J12" s="77" t="str">
        <f>'9'!$R$10</f>
        <v/>
      </c>
      <c r="K12" s="77" t="str">
        <f>'9'!$R$11</f>
        <v/>
      </c>
      <c r="L12" s="77" t="str">
        <f>'9'!$R$12</f>
        <v/>
      </c>
      <c r="M12" s="77" t="str">
        <f>'9'!$R$13</f>
        <v/>
      </c>
      <c r="N12" s="77" t="str">
        <f>'9'!$R$14</f>
        <v/>
      </c>
      <c r="O12" s="77" t="str">
        <f>'9'!$R$15</f>
        <v/>
      </c>
      <c r="P12" s="77" t="str">
        <f>'9'!$R$16</f>
        <v/>
      </c>
      <c r="Q12" s="77" t="str">
        <f>'9'!$R$17</f>
        <v/>
      </c>
      <c r="R12" s="77" t="str">
        <f>'9'!$R$18</f>
        <v/>
      </c>
      <c r="S12" s="77" t="str">
        <f>'9'!$R$19</f>
        <v/>
      </c>
      <c r="T12" s="77" t="str">
        <f>'9'!$R$26</f>
        <v/>
      </c>
      <c r="U12" s="77" t="str">
        <f>'9'!$R$27</f>
        <v/>
      </c>
      <c r="V12" s="77" t="str">
        <f>'9'!$R$28</f>
        <v/>
      </c>
      <c r="W12" s="77" t="str">
        <f>'9'!$R$29</f>
        <v/>
      </c>
      <c r="X12" s="77" t="str">
        <f>'9'!$R$30</f>
        <v/>
      </c>
      <c r="Y12" s="77" t="str">
        <f>'9'!$R$31</f>
        <v/>
      </c>
      <c r="Z12" s="77" t="str">
        <f>'9'!$R$32</f>
        <v/>
      </c>
      <c r="AA12" s="77" t="str">
        <f>'9'!$R$33</f>
        <v/>
      </c>
      <c r="AB12" s="77" t="str">
        <f>'9'!$R$40</f>
        <v/>
      </c>
      <c r="AC12" s="77" t="str">
        <f>'9'!$R$41</f>
        <v/>
      </c>
      <c r="AD12" s="77" t="str">
        <f>'9'!$R$42</f>
        <v/>
      </c>
      <c r="AE12" s="77" t="str">
        <f>'9'!$R$43</f>
        <v/>
      </c>
      <c r="AF12" s="77" t="str">
        <f>'9'!$R$44</f>
        <v/>
      </c>
      <c r="AG12" s="77" t="str">
        <f>'9'!$R$45</f>
        <v/>
      </c>
      <c r="AH12" s="77" t="str">
        <f>'9'!$R$46</f>
        <v/>
      </c>
      <c r="AI12" s="77" t="str">
        <f>'9'!$R$47</f>
        <v/>
      </c>
      <c r="AJ12" s="77" t="str">
        <f>'9'!$R$54</f>
        <v/>
      </c>
      <c r="AK12" s="77" t="str">
        <f>'9'!$R$55</f>
        <v/>
      </c>
      <c r="AL12" s="77" t="str">
        <f>'9'!$R$56</f>
        <v/>
      </c>
      <c r="AM12" s="77" t="str">
        <f>'9'!$R$57</f>
        <v/>
      </c>
      <c r="AN12" s="77" t="str">
        <f>'9'!$R$58</f>
        <v/>
      </c>
      <c r="AO12" s="77" t="str">
        <f>'9'!$R$59</f>
        <v/>
      </c>
      <c r="AP12" s="77" t="str">
        <f>'9'!$R$60</f>
        <v/>
      </c>
      <c r="AQ12" s="77" t="str">
        <f>'9'!$R$61</f>
        <v/>
      </c>
      <c r="AR12" s="77" t="str">
        <f>'9'!$R$68</f>
        <v/>
      </c>
      <c r="AS12" s="77" t="str">
        <f>'9'!$R$69</f>
        <v/>
      </c>
      <c r="AT12" s="77" t="str">
        <f>'9'!$R$76</f>
        <v/>
      </c>
      <c r="AU12" s="77" t="str">
        <f>'9'!$R$77</f>
        <v/>
      </c>
      <c r="AV12" s="77" t="str">
        <f>'9'!$R$78</f>
        <v/>
      </c>
      <c r="AW12" s="396"/>
      <c r="AX12" s="77" t="str">
        <f>'9'!$R$47</f>
        <v/>
      </c>
      <c r="AY12" s="396"/>
      <c r="AZ12" s="391" t="str">
        <f t="shared" si="17"/>
        <v>NA</v>
      </c>
      <c r="BA12" s="44" t="str">
        <f t="shared" si="0"/>
        <v>NA</v>
      </c>
      <c r="BB12" s="29">
        <v>1</v>
      </c>
      <c r="BC12" s="45" t="str">
        <f t="array" ref="BC12">IF(SUM(BO12+BP12)=0,"NA",((BO12)/(SUM(BO12+BP12))))</f>
        <v>NA</v>
      </c>
      <c r="BD12" s="45" t="str">
        <f t="shared" si="18"/>
        <v>NA</v>
      </c>
      <c r="BE12" s="45" t="str">
        <f t="array" ref="BE12">IF(SUM(BS12+BT12)=0,"NA",((BS12)/(SUM(BS12+BT12))))</f>
        <v>NA</v>
      </c>
      <c r="BF12" s="45" t="str">
        <f t="array" ref="BF12">IF(SUM(BU12+BV12)=0,"NA",((BU12)/(SUM(BU12+BV12))))</f>
        <v>NA</v>
      </c>
      <c r="BG12" s="45" t="str">
        <f t="array" ref="BG12">IF(SUM(BW12+BX12)=0,"NA",((BW12)/(SUM(BW12+BX12))))</f>
        <v>NA</v>
      </c>
      <c r="BH12" s="45" t="str">
        <f t="array" ref="BH12">IF(SUM(BY12+BZ12)=0,"NA",((BY12)/(SUM(BY12+BZ12))))</f>
        <v>NA</v>
      </c>
      <c r="BI12" s="46">
        <f t="shared" si="1"/>
        <v>0</v>
      </c>
      <c r="BJ12" s="46">
        <f t="shared" si="2"/>
        <v>0</v>
      </c>
      <c r="BK12" s="46">
        <f t="shared" si="3"/>
        <v>0</v>
      </c>
      <c r="BL12" s="47">
        <f t="shared" si="19"/>
        <v>0</v>
      </c>
      <c r="BM12" s="48">
        <f t="shared" si="20"/>
        <v>0</v>
      </c>
      <c r="BO12" s="46">
        <f t="shared" si="5"/>
        <v>0</v>
      </c>
      <c r="BP12" s="46">
        <f t="shared" si="6"/>
        <v>0</v>
      </c>
      <c r="BQ12" s="49">
        <f t="shared" si="7"/>
        <v>0</v>
      </c>
      <c r="BR12" s="49">
        <f t="shared" si="8"/>
        <v>0</v>
      </c>
      <c r="BS12" s="46">
        <f t="shared" si="9"/>
        <v>0</v>
      </c>
      <c r="BT12" s="46">
        <f t="shared" si="10"/>
        <v>0</v>
      </c>
      <c r="BU12" s="49">
        <f t="shared" si="11"/>
        <v>0</v>
      </c>
      <c r="BV12" s="49">
        <f t="shared" si="12"/>
        <v>0</v>
      </c>
      <c r="BW12" s="49">
        <f t="shared" si="13"/>
        <v>0</v>
      </c>
      <c r="BX12" s="49">
        <f t="shared" si="14"/>
        <v>0</v>
      </c>
      <c r="BY12" s="46">
        <f t="shared" si="15"/>
        <v>0</v>
      </c>
      <c r="BZ12" s="46">
        <f t="shared" si="16"/>
        <v>0</v>
      </c>
      <c r="CA12" s="56">
        <f t="shared" si="21"/>
        <v>0</v>
      </c>
      <c r="CB12" s="56">
        <f t="shared" si="4"/>
        <v>0</v>
      </c>
      <c r="CC12" s="56"/>
    </row>
    <row r="13" spans="1:174" ht="33" customHeight="1" x14ac:dyDescent="0.2">
      <c r="A13" s="40"/>
      <c r="B13" s="50"/>
      <c r="C13" s="39">
        <f>'Chart Summary'!C$8</f>
        <v>0</v>
      </c>
      <c r="D13" s="40">
        <f>'Chart Summary'!$O$6</f>
        <v>0</v>
      </c>
      <c r="E13" s="41">
        <f>'10'!B$2</f>
        <v>0</v>
      </c>
      <c r="F13" s="41">
        <f>'10'!F$6</f>
        <v>0</v>
      </c>
      <c r="G13" s="42"/>
      <c r="H13" s="42"/>
      <c r="I13" s="77" t="str">
        <f>'10'!$R$9</f>
        <v/>
      </c>
      <c r="J13" s="77" t="str">
        <f>'10'!$R$10</f>
        <v/>
      </c>
      <c r="K13" s="77" t="str">
        <f>'10'!$R$11</f>
        <v/>
      </c>
      <c r="L13" s="77" t="str">
        <f>'10'!$R$12</f>
        <v/>
      </c>
      <c r="M13" s="77" t="str">
        <f>'10'!$R$13</f>
        <v/>
      </c>
      <c r="N13" s="77" t="str">
        <f>'10'!$R$14</f>
        <v/>
      </c>
      <c r="O13" s="77" t="str">
        <f>'10'!$R$15</f>
        <v/>
      </c>
      <c r="P13" s="77" t="str">
        <f>'10'!$R$16</f>
        <v/>
      </c>
      <c r="Q13" s="77" t="str">
        <f>'10'!$R$17</f>
        <v/>
      </c>
      <c r="R13" s="77" t="str">
        <f>'10'!$R$18</f>
        <v/>
      </c>
      <c r="S13" s="77" t="str">
        <f>'10'!$R$19</f>
        <v/>
      </c>
      <c r="T13" s="77" t="str">
        <f>'10'!$R$26</f>
        <v/>
      </c>
      <c r="U13" s="77" t="str">
        <f>'10'!$R$27</f>
        <v/>
      </c>
      <c r="V13" s="77" t="str">
        <f>'10'!$R$28</f>
        <v/>
      </c>
      <c r="W13" s="77" t="str">
        <f>'10'!$R$29</f>
        <v/>
      </c>
      <c r="X13" s="77" t="str">
        <f>'10'!$R$30</f>
        <v/>
      </c>
      <c r="Y13" s="77" t="str">
        <f>'10'!$R$31</f>
        <v/>
      </c>
      <c r="Z13" s="77" t="str">
        <f>'10'!$R$32</f>
        <v/>
      </c>
      <c r="AA13" s="77" t="str">
        <f>'10'!$R$33</f>
        <v/>
      </c>
      <c r="AB13" s="77" t="str">
        <f>'10'!$R$40</f>
        <v/>
      </c>
      <c r="AC13" s="77" t="str">
        <f>'10'!$R$41</f>
        <v/>
      </c>
      <c r="AD13" s="77" t="str">
        <f>'10'!$R$42</f>
        <v/>
      </c>
      <c r="AE13" s="77" t="str">
        <f>'10'!$R$43</f>
        <v/>
      </c>
      <c r="AF13" s="77" t="str">
        <f>'10'!$R$44</f>
        <v/>
      </c>
      <c r="AG13" s="77" t="str">
        <f>'10'!$R$45</f>
        <v/>
      </c>
      <c r="AH13" s="77" t="str">
        <f>'10'!$R$46</f>
        <v/>
      </c>
      <c r="AI13" s="77" t="str">
        <f>'10'!$R$47</f>
        <v/>
      </c>
      <c r="AJ13" s="77" t="str">
        <f>'10'!$R$54</f>
        <v/>
      </c>
      <c r="AK13" s="77" t="str">
        <f>'10'!$R$55</f>
        <v/>
      </c>
      <c r="AL13" s="77" t="str">
        <f>'10'!$R$56</f>
        <v/>
      </c>
      <c r="AM13" s="77" t="str">
        <f>'10'!$R$57</f>
        <v/>
      </c>
      <c r="AN13" s="77" t="str">
        <f>'10'!$R$58</f>
        <v/>
      </c>
      <c r="AO13" s="77" t="str">
        <f>'10'!$R$59</f>
        <v/>
      </c>
      <c r="AP13" s="77" t="str">
        <f>'10'!$R$60</f>
        <v/>
      </c>
      <c r="AQ13" s="77" t="str">
        <f>'10'!$R$61</f>
        <v/>
      </c>
      <c r="AR13" s="77" t="str">
        <f>'10'!$R$68</f>
        <v/>
      </c>
      <c r="AS13" s="77" t="str">
        <f>'10'!$R$69</f>
        <v/>
      </c>
      <c r="AT13" s="77" t="str">
        <f>'10'!$R$76</f>
        <v/>
      </c>
      <c r="AU13" s="77" t="str">
        <f>'10'!$R$77</f>
        <v/>
      </c>
      <c r="AV13" s="77" t="str">
        <f>'10'!$R$78</f>
        <v/>
      </c>
      <c r="AW13" s="396"/>
      <c r="AX13" s="77" t="str">
        <f>'10'!$R$47</f>
        <v/>
      </c>
      <c r="AY13" s="396"/>
      <c r="AZ13" s="391" t="str">
        <f t="shared" ref="AZ13:AZ25" si="22">IF(SUM($BI13+$BJ13)=0,"NA",($BI13/$BM13))</f>
        <v>NA</v>
      </c>
      <c r="BA13" s="44" t="str">
        <f t="shared" ref="BA13:BA25" si="23">IF(SUM($BJ13+$BK13)=0,"NA",($BJ13/$BM13))</f>
        <v>NA</v>
      </c>
      <c r="BB13" s="29">
        <v>1</v>
      </c>
      <c r="BC13" s="45" t="str">
        <f t="array" ref="BC13">IF(SUM(BO13+BP13)=0,"NA",((BO13)/(SUM(BO13+BP13))))</f>
        <v>NA</v>
      </c>
      <c r="BD13" s="45" t="str">
        <f t="shared" si="18"/>
        <v>NA</v>
      </c>
      <c r="BE13" s="45" t="str">
        <f t="array" ref="BE13">IF(SUM(BS13+BT13)=0,"NA",((BS13)/(SUM(BS13+BT13))))</f>
        <v>NA</v>
      </c>
      <c r="BF13" s="45" t="str">
        <f t="array" ref="BF13">IF(SUM(BU13+BV13)=0,"NA",((BU13)/(SUM(BU13+BV13))))</f>
        <v>NA</v>
      </c>
      <c r="BG13" s="45" t="str">
        <f t="array" ref="BG13">IF(SUM(BW13+BX13)=0,"NA",((BW13)/(SUM(BW13+BX13))))</f>
        <v>NA</v>
      </c>
      <c r="BH13" s="45" t="str">
        <f t="array" ref="BH13">IF(SUM(BY13+BZ13)=0,"NA",((BY13)/(SUM(BY13+BZ13))))</f>
        <v>NA</v>
      </c>
      <c r="BI13" s="46">
        <f t="shared" si="1"/>
        <v>0</v>
      </c>
      <c r="BJ13" s="46">
        <f t="shared" si="2"/>
        <v>0</v>
      </c>
      <c r="BK13" s="46">
        <f t="shared" si="3"/>
        <v>0</v>
      </c>
      <c r="BL13" s="47">
        <f t="shared" si="19"/>
        <v>0</v>
      </c>
      <c r="BM13" s="48">
        <f t="shared" si="20"/>
        <v>0</v>
      </c>
      <c r="BO13" s="46">
        <f t="shared" si="5"/>
        <v>0</v>
      </c>
      <c r="BP13" s="46">
        <f t="shared" si="6"/>
        <v>0</v>
      </c>
      <c r="BQ13" s="49">
        <f t="shared" si="7"/>
        <v>0</v>
      </c>
      <c r="BR13" s="49">
        <f t="shared" si="8"/>
        <v>0</v>
      </c>
      <c r="BS13" s="46">
        <f t="shared" si="9"/>
        <v>0</v>
      </c>
      <c r="BT13" s="46">
        <f t="shared" si="10"/>
        <v>0</v>
      </c>
      <c r="BU13" s="49">
        <f t="shared" si="11"/>
        <v>0</v>
      </c>
      <c r="BV13" s="49">
        <f t="shared" si="12"/>
        <v>0</v>
      </c>
      <c r="BW13" s="49">
        <f t="shared" si="13"/>
        <v>0</v>
      </c>
      <c r="BX13" s="49">
        <f t="shared" si="14"/>
        <v>0</v>
      </c>
      <c r="BY13" s="46">
        <f t="shared" si="15"/>
        <v>0</v>
      </c>
      <c r="BZ13" s="46">
        <f t="shared" si="16"/>
        <v>0</v>
      </c>
      <c r="CA13" s="56">
        <f t="shared" si="21"/>
        <v>0</v>
      </c>
      <c r="CB13" s="56">
        <f t="shared" si="4"/>
        <v>0</v>
      </c>
      <c r="CC13" s="56"/>
    </row>
    <row r="14" spans="1:174" ht="33" customHeight="1" x14ac:dyDescent="0.2">
      <c r="A14" s="40"/>
      <c r="B14" s="50"/>
      <c r="C14" s="39">
        <f>'Chart Summary'!C$8</f>
        <v>0</v>
      </c>
      <c r="D14" s="40">
        <f>'Chart Summary'!$O$6</f>
        <v>0</v>
      </c>
      <c r="E14" s="41">
        <f>'11'!B$2</f>
        <v>0</v>
      </c>
      <c r="F14" s="41">
        <f>'11'!F$6</f>
        <v>0</v>
      </c>
      <c r="G14" s="42"/>
      <c r="H14" s="43"/>
      <c r="I14" s="77" t="str">
        <f>'11'!$R$9</f>
        <v/>
      </c>
      <c r="J14" s="77" t="str">
        <f>'11'!$R$10</f>
        <v/>
      </c>
      <c r="K14" s="77" t="str">
        <f>'11'!$R$11</f>
        <v/>
      </c>
      <c r="L14" s="77" t="str">
        <f>'11'!$R$12</f>
        <v/>
      </c>
      <c r="M14" s="77" t="str">
        <f>'11'!$R$13</f>
        <v/>
      </c>
      <c r="N14" s="77" t="str">
        <f>'11'!$R$14</f>
        <v/>
      </c>
      <c r="O14" s="77" t="str">
        <f>'11'!$R$15</f>
        <v/>
      </c>
      <c r="P14" s="77" t="str">
        <f>'11'!$R$16</f>
        <v/>
      </c>
      <c r="Q14" s="77" t="str">
        <f>'11'!$R$17</f>
        <v/>
      </c>
      <c r="R14" s="77" t="str">
        <f>'11'!$R$18</f>
        <v/>
      </c>
      <c r="S14" s="77" t="str">
        <f>'11'!$R$19</f>
        <v/>
      </c>
      <c r="T14" s="77" t="str">
        <f>'11'!$R$26</f>
        <v/>
      </c>
      <c r="U14" s="77" t="str">
        <f>'11'!$R$27</f>
        <v/>
      </c>
      <c r="V14" s="77" t="str">
        <f>'11'!$R$28</f>
        <v/>
      </c>
      <c r="W14" s="77" t="str">
        <f>'11'!$R$29</f>
        <v/>
      </c>
      <c r="X14" s="77" t="str">
        <f>'11'!$R$30</f>
        <v/>
      </c>
      <c r="Y14" s="77" t="str">
        <f>'11'!$R$31</f>
        <v/>
      </c>
      <c r="Z14" s="77" t="str">
        <f>'11'!$R$32</f>
        <v/>
      </c>
      <c r="AA14" s="77" t="str">
        <f>'11'!$R$33</f>
        <v/>
      </c>
      <c r="AB14" s="77" t="str">
        <f>'11'!$R$40</f>
        <v/>
      </c>
      <c r="AC14" s="77" t="str">
        <f>'11'!$R$41</f>
        <v/>
      </c>
      <c r="AD14" s="77" t="str">
        <f>'11'!$R$42</f>
        <v/>
      </c>
      <c r="AE14" s="77" t="str">
        <f>'11'!$R$43</f>
        <v/>
      </c>
      <c r="AF14" s="77" t="str">
        <f>'11'!$R$44</f>
        <v/>
      </c>
      <c r="AG14" s="77" t="str">
        <f>'11'!$R$45</f>
        <v/>
      </c>
      <c r="AH14" s="77" t="str">
        <f>'11'!$R$46</f>
        <v/>
      </c>
      <c r="AI14" s="77" t="str">
        <f>'11'!$R$47</f>
        <v/>
      </c>
      <c r="AJ14" s="77" t="str">
        <f>'11'!$R$54</f>
        <v/>
      </c>
      <c r="AK14" s="77" t="str">
        <f>'11'!$R$55</f>
        <v/>
      </c>
      <c r="AL14" s="77" t="str">
        <f>'11'!$R$56</f>
        <v/>
      </c>
      <c r="AM14" s="77" t="str">
        <f>'11'!$R$57</f>
        <v/>
      </c>
      <c r="AN14" s="77" t="str">
        <f>'11'!$R$58</f>
        <v/>
      </c>
      <c r="AO14" s="77" t="str">
        <f>'11'!$R$59</f>
        <v/>
      </c>
      <c r="AP14" s="77" t="str">
        <f>'11'!$R$60</f>
        <v/>
      </c>
      <c r="AQ14" s="77" t="str">
        <f>'11'!$R$61</f>
        <v/>
      </c>
      <c r="AR14" s="77" t="str">
        <f>'11'!$R$68</f>
        <v/>
      </c>
      <c r="AS14" s="77" t="str">
        <f>'11'!$R$69</f>
        <v/>
      </c>
      <c r="AT14" s="77" t="str">
        <f>'11'!$R$76</f>
        <v/>
      </c>
      <c r="AU14" s="77" t="str">
        <f>'11'!$R$77</f>
        <v/>
      </c>
      <c r="AV14" s="77" t="str">
        <f>'11'!$R$78</f>
        <v/>
      </c>
      <c r="AW14" s="396"/>
      <c r="AX14" s="77" t="str">
        <f>'11'!$R$47</f>
        <v/>
      </c>
      <c r="AY14" s="396"/>
      <c r="AZ14" s="391" t="str">
        <f t="shared" si="22"/>
        <v>NA</v>
      </c>
      <c r="BA14" s="44" t="str">
        <f t="shared" si="23"/>
        <v>NA</v>
      </c>
      <c r="BC14" s="45" t="str">
        <f t="array" ref="BC14">IF(SUM(BO14+BP14)=0,"NA",((BO14)/(SUM(BO14+BP14))))</f>
        <v>NA</v>
      </c>
      <c r="BD14" s="45" t="str">
        <f t="shared" ref="BD14:BD25" si="24">IF(SUM(BQ14+BR14)=0,"NA",((BQ14)/(SUM(BQ14+BR14))))</f>
        <v>NA</v>
      </c>
      <c r="BE14" s="45" t="str">
        <f t="array" ref="BE14">IF(SUM(BS14+BT14)=0,"NA",((BS14)/(SUM(BS14+BT14))))</f>
        <v>NA</v>
      </c>
      <c r="BF14" s="45" t="str">
        <f t="array" ref="BF14">IF(SUM(BU14+BV14)=0,"NA",((BU14)/(SUM(BU14+BV14))))</f>
        <v>NA</v>
      </c>
      <c r="BG14" s="45" t="str">
        <f t="array" ref="BG14">IF(SUM(BW14+BX14)=0,"NA",((BW14)/(SUM(BW14+BX14))))</f>
        <v>NA</v>
      </c>
      <c r="BH14" s="45" t="str">
        <f t="array" ref="BH14">IF(SUM(BY14+BZ14)=0,"NA",((BY14)/(SUM(BY14+BZ14))))</f>
        <v>NA</v>
      </c>
      <c r="BI14" s="46">
        <f t="shared" si="1"/>
        <v>0</v>
      </c>
      <c r="BJ14" s="46">
        <f t="shared" si="2"/>
        <v>0</v>
      </c>
      <c r="BK14" s="46">
        <f t="shared" si="3"/>
        <v>0</v>
      </c>
      <c r="BL14" s="47">
        <f t="shared" ref="BL14:BL25" si="25">SUM(BI14:BK14)</f>
        <v>0</v>
      </c>
      <c r="BM14" s="48">
        <f t="shared" ref="BM14:BM25" si="26">SUM(BI14:BJ14)</f>
        <v>0</v>
      </c>
      <c r="BO14" s="46">
        <f t="shared" si="5"/>
        <v>0</v>
      </c>
      <c r="BP14" s="46">
        <f t="shared" si="6"/>
        <v>0</v>
      </c>
      <c r="BQ14" s="49">
        <f t="shared" si="7"/>
        <v>0</v>
      </c>
      <c r="BR14" s="49">
        <f t="shared" si="8"/>
        <v>0</v>
      </c>
      <c r="BS14" s="46">
        <f t="shared" si="9"/>
        <v>0</v>
      </c>
      <c r="BT14" s="46">
        <f t="shared" si="10"/>
        <v>0</v>
      </c>
      <c r="BU14" s="49">
        <f t="shared" si="11"/>
        <v>0</v>
      </c>
      <c r="BV14" s="49">
        <f t="shared" si="12"/>
        <v>0</v>
      </c>
      <c r="BW14" s="49">
        <f t="shared" si="13"/>
        <v>0</v>
      </c>
      <c r="BX14" s="49">
        <f t="shared" si="14"/>
        <v>0</v>
      </c>
      <c r="BY14" s="46">
        <f t="shared" si="15"/>
        <v>0</v>
      </c>
      <c r="BZ14" s="46">
        <f t="shared" si="16"/>
        <v>0</v>
      </c>
      <c r="CA14" s="56">
        <f t="shared" si="21"/>
        <v>0</v>
      </c>
      <c r="CB14" s="56">
        <f t="shared" si="4"/>
        <v>0</v>
      </c>
      <c r="CC14" s="56"/>
    </row>
    <row r="15" spans="1:174" ht="33" customHeight="1" x14ac:dyDescent="0.2">
      <c r="A15" s="40"/>
      <c r="B15" s="50"/>
      <c r="C15" s="39">
        <f>'Chart Summary'!C$8</f>
        <v>0</v>
      </c>
      <c r="D15" s="40">
        <f>'Chart Summary'!$O$6</f>
        <v>0</v>
      </c>
      <c r="E15" s="41">
        <f>'12'!B$2</f>
        <v>0</v>
      </c>
      <c r="F15" s="41">
        <f>'12'!F$6</f>
        <v>0</v>
      </c>
      <c r="G15" s="42"/>
      <c r="H15" s="43"/>
      <c r="I15" s="77" t="str">
        <f>'12'!$R$9</f>
        <v/>
      </c>
      <c r="J15" s="77" t="str">
        <f>'12'!$R$10</f>
        <v/>
      </c>
      <c r="K15" s="77" t="str">
        <f>'12'!$R$11</f>
        <v/>
      </c>
      <c r="L15" s="77" t="str">
        <f>'12'!$R$12</f>
        <v/>
      </c>
      <c r="M15" s="77" t="str">
        <f>'12'!$R$13</f>
        <v/>
      </c>
      <c r="N15" s="77" t="str">
        <f>'12'!$R$14</f>
        <v/>
      </c>
      <c r="O15" s="77" t="str">
        <f>'12'!$R$15</f>
        <v/>
      </c>
      <c r="P15" s="77" t="str">
        <f>'12'!$R$16</f>
        <v/>
      </c>
      <c r="Q15" s="77" t="str">
        <f>'12'!$R$17</f>
        <v/>
      </c>
      <c r="R15" s="77" t="str">
        <f>'12'!$R$18</f>
        <v/>
      </c>
      <c r="S15" s="77" t="str">
        <f>'12'!$R$19</f>
        <v/>
      </c>
      <c r="T15" s="77" t="str">
        <f>'12'!$R$26</f>
        <v/>
      </c>
      <c r="U15" s="77" t="str">
        <f>'12'!$R$27</f>
        <v/>
      </c>
      <c r="V15" s="77" t="str">
        <f>'12'!$R$28</f>
        <v/>
      </c>
      <c r="W15" s="77" t="str">
        <f>'12'!$R$29</f>
        <v/>
      </c>
      <c r="X15" s="77" t="str">
        <f>'12'!$R$30</f>
        <v/>
      </c>
      <c r="Y15" s="77" t="str">
        <f>'12'!$R$31</f>
        <v/>
      </c>
      <c r="Z15" s="77" t="str">
        <f>'12'!$R$32</f>
        <v/>
      </c>
      <c r="AA15" s="77" t="str">
        <f>'12'!$R$33</f>
        <v/>
      </c>
      <c r="AB15" s="77" t="str">
        <f>'12'!$R$40</f>
        <v/>
      </c>
      <c r="AC15" s="77" t="str">
        <f>'12'!$R$41</f>
        <v/>
      </c>
      <c r="AD15" s="77" t="str">
        <f>'12'!$R$42</f>
        <v/>
      </c>
      <c r="AE15" s="77" t="str">
        <f>'12'!$R$43</f>
        <v/>
      </c>
      <c r="AF15" s="77" t="str">
        <f>'12'!$R$44</f>
        <v/>
      </c>
      <c r="AG15" s="77" t="str">
        <f>'12'!$R$45</f>
        <v/>
      </c>
      <c r="AH15" s="77" t="str">
        <f>'12'!$R$46</f>
        <v/>
      </c>
      <c r="AI15" s="77" t="str">
        <f>'12'!$R$47</f>
        <v/>
      </c>
      <c r="AJ15" s="77" t="str">
        <f>'12'!$R$54</f>
        <v/>
      </c>
      <c r="AK15" s="77" t="str">
        <f>'12'!$R$55</f>
        <v/>
      </c>
      <c r="AL15" s="77" t="str">
        <f>'12'!$R$56</f>
        <v/>
      </c>
      <c r="AM15" s="77" t="str">
        <f>'12'!$R$57</f>
        <v/>
      </c>
      <c r="AN15" s="77" t="str">
        <f>'12'!$R$58</f>
        <v/>
      </c>
      <c r="AO15" s="77" t="str">
        <f>'12'!$R$59</f>
        <v/>
      </c>
      <c r="AP15" s="77" t="str">
        <f>'12'!$R$60</f>
        <v/>
      </c>
      <c r="AQ15" s="77" t="str">
        <f>'12'!$R$61</f>
        <v/>
      </c>
      <c r="AR15" s="77" t="str">
        <f>'12'!$R$68</f>
        <v/>
      </c>
      <c r="AS15" s="77" t="str">
        <f>'12'!$R$69</f>
        <v/>
      </c>
      <c r="AT15" s="77" t="str">
        <f>'12'!$R$76</f>
        <v/>
      </c>
      <c r="AU15" s="77" t="str">
        <f>'12'!$R$77</f>
        <v/>
      </c>
      <c r="AV15" s="77" t="str">
        <f>'12'!$R$78</f>
        <v/>
      </c>
      <c r="AW15" s="396"/>
      <c r="AX15" s="77" t="str">
        <f>'12'!$R$47</f>
        <v/>
      </c>
      <c r="AY15" s="396"/>
      <c r="AZ15" s="391" t="str">
        <f t="shared" si="22"/>
        <v>NA</v>
      </c>
      <c r="BA15" s="44" t="str">
        <f t="shared" si="23"/>
        <v>NA</v>
      </c>
      <c r="BC15" s="45" t="str">
        <f t="array" ref="BC15">IF(SUM(BO15+BP15)=0,"NA",((BO15)/(SUM(BO15+BP15))))</f>
        <v>NA</v>
      </c>
      <c r="BD15" s="45" t="str">
        <f t="shared" si="24"/>
        <v>NA</v>
      </c>
      <c r="BE15" s="45" t="str">
        <f t="array" ref="BE15">IF(SUM(BS15+BT15)=0,"NA",((BS15)/(SUM(BS15+BT15))))</f>
        <v>NA</v>
      </c>
      <c r="BF15" s="45" t="str">
        <f t="array" ref="BF15">IF(SUM(BU15+BV15)=0,"NA",((BU15)/(SUM(BU15+BV15))))</f>
        <v>NA</v>
      </c>
      <c r="BG15" s="45" t="str">
        <f t="array" ref="BG15">IF(SUM(BW15+BX15)=0,"NA",((BW15)/(SUM(BW15+BX15))))</f>
        <v>NA</v>
      </c>
      <c r="BH15" s="45" t="str">
        <f t="array" ref="BH15">IF(SUM(BY15+BZ15)=0,"NA",((BY15)/(SUM(BY15+BZ15))))</f>
        <v>NA</v>
      </c>
      <c r="BI15" s="46">
        <f t="shared" si="1"/>
        <v>0</v>
      </c>
      <c r="BJ15" s="46">
        <f t="shared" si="2"/>
        <v>0</v>
      </c>
      <c r="BK15" s="46">
        <f t="shared" si="3"/>
        <v>0</v>
      </c>
      <c r="BL15" s="47">
        <f t="shared" si="25"/>
        <v>0</v>
      </c>
      <c r="BM15" s="48">
        <f t="shared" si="26"/>
        <v>0</v>
      </c>
      <c r="BO15" s="46">
        <f t="shared" si="5"/>
        <v>0</v>
      </c>
      <c r="BP15" s="46">
        <f t="shared" si="6"/>
        <v>0</v>
      </c>
      <c r="BQ15" s="49">
        <f t="shared" si="7"/>
        <v>0</v>
      </c>
      <c r="BR15" s="49">
        <f t="shared" si="8"/>
        <v>0</v>
      </c>
      <c r="BS15" s="46">
        <f t="shared" si="9"/>
        <v>0</v>
      </c>
      <c r="BT15" s="46">
        <f t="shared" si="10"/>
        <v>0</v>
      </c>
      <c r="BU15" s="49">
        <f t="shared" si="11"/>
        <v>0</v>
      </c>
      <c r="BV15" s="49">
        <f t="shared" si="12"/>
        <v>0</v>
      </c>
      <c r="BW15" s="49">
        <f t="shared" si="13"/>
        <v>0</v>
      </c>
      <c r="BX15" s="49">
        <f t="shared" si="14"/>
        <v>0</v>
      </c>
      <c r="BY15" s="46">
        <f t="shared" si="15"/>
        <v>0</v>
      </c>
      <c r="BZ15" s="46">
        <f t="shared" si="16"/>
        <v>0</v>
      </c>
      <c r="CA15" s="56">
        <f t="shared" si="21"/>
        <v>0</v>
      </c>
      <c r="CB15" s="56">
        <f t="shared" si="4"/>
        <v>0</v>
      </c>
      <c r="CC15" s="56"/>
    </row>
    <row r="16" spans="1:174" ht="33" customHeight="1" x14ac:dyDescent="0.2">
      <c r="A16" s="40"/>
      <c r="B16" s="50"/>
      <c r="C16" s="39">
        <f>'Chart Summary'!C$8</f>
        <v>0</v>
      </c>
      <c r="D16" s="40">
        <f>'Chart Summary'!$O$6</f>
        <v>0</v>
      </c>
      <c r="E16" s="41">
        <f>'13'!B$2</f>
        <v>0</v>
      </c>
      <c r="F16" s="41">
        <f>'13'!F$6</f>
        <v>0</v>
      </c>
      <c r="G16" s="42"/>
      <c r="H16" s="43"/>
      <c r="I16" s="77" t="str">
        <f>'13'!$R$9</f>
        <v/>
      </c>
      <c r="J16" s="77" t="str">
        <f>'13'!$R$10</f>
        <v/>
      </c>
      <c r="K16" s="77" t="str">
        <f>'13'!$R$11</f>
        <v/>
      </c>
      <c r="L16" s="77" t="str">
        <f>'13'!$R$12</f>
        <v/>
      </c>
      <c r="M16" s="77" t="str">
        <f>'13'!$R$13</f>
        <v/>
      </c>
      <c r="N16" s="77" t="str">
        <f>'13'!$R$14</f>
        <v/>
      </c>
      <c r="O16" s="77" t="str">
        <f>'13'!$R$15</f>
        <v/>
      </c>
      <c r="P16" s="77" t="str">
        <f>'13'!$R$16</f>
        <v/>
      </c>
      <c r="Q16" s="77" t="str">
        <f>'13'!$R$17</f>
        <v/>
      </c>
      <c r="R16" s="77" t="str">
        <f>'13'!$R$18</f>
        <v/>
      </c>
      <c r="S16" s="77" t="str">
        <f>'13'!$R$19</f>
        <v/>
      </c>
      <c r="T16" s="77" t="str">
        <f>'13'!$R$26</f>
        <v/>
      </c>
      <c r="U16" s="77" t="str">
        <f>'13'!$R$27</f>
        <v/>
      </c>
      <c r="V16" s="77" t="str">
        <f>'13'!$R$28</f>
        <v/>
      </c>
      <c r="W16" s="77" t="str">
        <f>'13'!$R$29</f>
        <v/>
      </c>
      <c r="X16" s="77" t="str">
        <f>'13'!$R$30</f>
        <v/>
      </c>
      <c r="Y16" s="77" t="str">
        <f>'13'!$R$31</f>
        <v/>
      </c>
      <c r="Z16" s="77" t="str">
        <f>'13'!$R$32</f>
        <v/>
      </c>
      <c r="AA16" s="77" t="str">
        <f>'13'!$R$33</f>
        <v/>
      </c>
      <c r="AB16" s="77" t="str">
        <f>'13'!$R$40</f>
        <v/>
      </c>
      <c r="AC16" s="77" t="str">
        <f>'13'!$R$41</f>
        <v/>
      </c>
      <c r="AD16" s="77" t="str">
        <f>'13'!$R$42</f>
        <v/>
      </c>
      <c r="AE16" s="77" t="str">
        <f>'13'!$R$43</f>
        <v/>
      </c>
      <c r="AF16" s="77" t="str">
        <f>'13'!$R$44</f>
        <v/>
      </c>
      <c r="AG16" s="77" t="str">
        <f>'13'!$R$45</f>
        <v/>
      </c>
      <c r="AH16" s="77" t="str">
        <f>'13'!$R$46</f>
        <v/>
      </c>
      <c r="AI16" s="77" t="str">
        <f>'13'!$R$47</f>
        <v/>
      </c>
      <c r="AJ16" s="77" t="str">
        <f>'13'!$R$54</f>
        <v/>
      </c>
      <c r="AK16" s="77" t="str">
        <f>'13'!$R$55</f>
        <v/>
      </c>
      <c r="AL16" s="77" t="str">
        <f>'13'!$R$56</f>
        <v/>
      </c>
      <c r="AM16" s="77" t="str">
        <f>'13'!$R$57</f>
        <v/>
      </c>
      <c r="AN16" s="77" t="str">
        <f>'13'!$R$58</f>
        <v/>
      </c>
      <c r="AO16" s="77" t="str">
        <f>'13'!$R$59</f>
        <v/>
      </c>
      <c r="AP16" s="77" t="str">
        <f>'13'!$R$60</f>
        <v/>
      </c>
      <c r="AQ16" s="77" t="str">
        <f>'13'!$R$61</f>
        <v/>
      </c>
      <c r="AR16" s="77" t="str">
        <f>'13'!$R$68</f>
        <v/>
      </c>
      <c r="AS16" s="77" t="str">
        <f>'13'!$R$69</f>
        <v/>
      </c>
      <c r="AT16" s="77" t="str">
        <f>'13'!$R$76</f>
        <v/>
      </c>
      <c r="AU16" s="77" t="str">
        <f>'13'!$R$77</f>
        <v/>
      </c>
      <c r="AV16" s="77" t="str">
        <f>'13'!$R$78</f>
        <v/>
      </c>
      <c r="AW16" s="396"/>
      <c r="AX16" s="77" t="str">
        <f>'13'!$R$47</f>
        <v/>
      </c>
      <c r="AY16" s="396"/>
      <c r="AZ16" s="391" t="str">
        <f t="shared" si="22"/>
        <v>NA</v>
      </c>
      <c r="BA16" s="44" t="str">
        <f t="shared" si="23"/>
        <v>NA</v>
      </c>
      <c r="BC16" s="45" t="str">
        <f t="array" ref="BC16">IF(SUM(BO16+BP16)=0,"NA",((BO16)/(SUM(BO16+BP16))))</f>
        <v>NA</v>
      </c>
      <c r="BD16" s="45" t="str">
        <f t="shared" si="24"/>
        <v>NA</v>
      </c>
      <c r="BE16" s="45" t="str">
        <f t="array" ref="BE16">IF(SUM(BS16+BT16)=0,"NA",((BS16)/(SUM(BS16+BT16))))</f>
        <v>NA</v>
      </c>
      <c r="BF16" s="45" t="str">
        <f t="array" ref="BF16">IF(SUM(BU16+BV16)=0,"NA",((BU16)/(SUM(BU16+BV16))))</f>
        <v>NA</v>
      </c>
      <c r="BG16" s="45" t="str">
        <f t="array" ref="BG16">IF(SUM(BW16+BX16)=0,"NA",((BW16)/(SUM(BW16+BX16))))</f>
        <v>NA</v>
      </c>
      <c r="BH16" s="45" t="str">
        <f t="array" ref="BH16">IF(SUM(BY16+BZ16)=0,"NA",((BY16)/(SUM(BY16+BZ16))))</f>
        <v>NA</v>
      </c>
      <c r="BI16" s="46">
        <f t="shared" si="1"/>
        <v>0</v>
      </c>
      <c r="BJ16" s="46">
        <f t="shared" si="2"/>
        <v>0</v>
      </c>
      <c r="BK16" s="46">
        <f t="shared" si="3"/>
        <v>0</v>
      </c>
      <c r="BL16" s="47">
        <f t="shared" si="25"/>
        <v>0</v>
      </c>
      <c r="BM16" s="48">
        <f t="shared" si="26"/>
        <v>0</v>
      </c>
      <c r="BO16" s="46">
        <f t="shared" si="5"/>
        <v>0</v>
      </c>
      <c r="BP16" s="46">
        <f t="shared" si="6"/>
        <v>0</v>
      </c>
      <c r="BQ16" s="49">
        <f t="shared" si="7"/>
        <v>0</v>
      </c>
      <c r="BR16" s="49">
        <f t="shared" si="8"/>
        <v>0</v>
      </c>
      <c r="BS16" s="46">
        <f t="shared" si="9"/>
        <v>0</v>
      </c>
      <c r="BT16" s="46">
        <f t="shared" si="10"/>
        <v>0</v>
      </c>
      <c r="BU16" s="49">
        <f t="shared" si="11"/>
        <v>0</v>
      </c>
      <c r="BV16" s="49">
        <f t="shared" si="12"/>
        <v>0</v>
      </c>
      <c r="BW16" s="49">
        <f t="shared" si="13"/>
        <v>0</v>
      </c>
      <c r="BX16" s="49">
        <f t="shared" si="14"/>
        <v>0</v>
      </c>
      <c r="BY16" s="46">
        <f t="shared" si="15"/>
        <v>0</v>
      </c>
      <c r="BZ16" s="46">
        <f t="shared" si="16"/>
        <v>0</v>
      </c>
      <c r="CA16" s="56">
        <f t="shared" si="21"/>
        <v>0</v>
      </c>
      <c r="CB16" s="56">
        <f t="shared" si="4"/>
        <v>0</v>
      </c>
      <c r="CC16" s="56"/>
    </row>
    <row r="17" spans="1:175" ht="33" customHeight="1" x14ac:dyDescent="0.2">
      <c r="A17" s="40"/>
      <c r="B17" s="50"/>
      <c r="C17" s="39">
        <f>'Chart Summary'!C$8</f>
        <v>0</v>
      </c>
      <c r="D17" s="40">
        <f>'Chart Summary'!$O$6</f>
        <v>0</v>
      </c>
      <c r="E17" s="41">
        <f>'14'!B$2</f>
        <v>0</v>
      </c>
      <c r="F17" s="41">
        <f>'14'!F$6</f>
        <v>0</v>
      </c>
      <c r="G17" s="42"/>
      <c r="H17" s="43"/>
      <c r="I17" s="77" t="str">
        <f>'14'!$R$9</f>
        <v/>
      </c>
      <c r="J17" s="77" t="str">
        <f>'14'!$R$10</f>
        <v/>
      </c>
      <c r="K17" s="77" t="str">
        <f>'14'!$R$11</f>
        <v/>
      </c>
      <c r="L17" s="77" t="str">
        <f>'14'!$R$12</f>
        <v/>
      </c>
      <c r="M17" s="77" t="str">
        <f>'14'!$R$13</f>
        <v/>
      </c>
      <c r="N17" s="77" t="str">
        <f>'14'!$R$14</f>
        <v/>
      </c>
      <c r="O17" s="77" t="str">
        <f>'14'!$R$15</f>
        <v/>
      </c>
      <c r="P17" s="77" t="str">
        <f>'14'!$R$16</f>
        <v/>
      </c>
      <c r="Q17" s="77" t="str">
        <f>'14'!$R$17</f>
        <v/>
      </c>
      <c r="R17" s="77" t="str">
        <f>'14'!$R$18</f>
        <v/>
      </c>
      <c r="S17" s="77" t="str">
        <f>'14'!$R$19</f>
        <v/>
      </c>
      <c r="T17" s="77" t="str">
        <f>'14'!$R$26</f>
        <v/>
      </c>
      <c r="U17" s="77" t="str">
        <f>'14'!$R$27</f>
        <v/>
      </c>
      <c r="V17" s="77" t="str">
        <f>'14'!$R$28</f>
        <v/>
      </c>
      <c r="W17" s="77" t="str">
        <f>'14'!$R$29</f>
        <v/>
      </c>
      <c r="X17" s="77" t="str">
        <f>'14'!$R$30</f>
        <v/>
      </c>
      <c r="Y17" s="77" t="str">
        <f>'14'!$R$31</f>
        <v/>
      </c>
      <c r="Z17" s="77" t="str">
        <f>'14'!$R$32</f>
        <v/>
      </c>
      <c r="AA17" s="77" t="str">
        <f>'14'!$R$33</f>
        <v/>
      </c>
      <c r="AB17" s="77" t="str">
        <f>'14'!$R$40</f>
        <v/>
      </c>
      <c r="AC17" s="77" t="str">
        <f>'14'!$R$41</f>
        <v/>
      </c>
      <c r="AD17" s="77" t="str">
        <f>'14'!$R$42</f>
        <v/>
      </c>
      <c r="AE17" s="77" t="str">
        <f>'14'!$R$43</f>
        <v/>
      </c>
      <c r="AF17" s="77" t="str">
        <f>'14'!$R$44</f>
        <v/>
      </c>
      <c r="AG17" s="77" t="str">
        <f>'14'!$R$45</f>
        <v/>
      </c>
      <c r="AH17" s="77" t="str">
        <f>'14'!$R$46</f>
        <v/>
      </c>
      <c r="AI17" s="77" t="str">
        <f>'14'!$R$47</f>
        <v/>
      </c>
      <c r="AJ17" s="77" t="str">
        <f>'14'!$R$54</f>
        <v/>
      </c>
      <c r="AK17" s="77" t="str">
        <f>'14'!$R$55</f>
        <v/>
      </c>
      <c r="AL17" s="77" t="str">
        <f>'14'!$R$56</f>
        <v/>
      </c>
      <c r="AM17" s="77" t="str">
        <f>'14'!$R$57</f>
        <v/>
      </c>
      <c r="AN17" s="77" t="str">
        <f>'14'!$R$58</f>
        <v/>
      </c>
      <c r="AO17" s="77" t="str">
        <f>'14'!$R$59</f>
        <v/>
      </c>
      <c r="AP17" s="77" t="str">
        <f>'14'!$R$60</f>
        <v/>
      </c>
      <c r="AQ17" s="77" t="str">
        <f>'14'!$R$61</f>
        <v/>
      </c>
      <c r="AR17" s="77" t="str">
        <f>'14'!$R$68</f>
        <v/>
      </c>
      <c r="AS17" s="77" t="str">
        <f>'14'!$R$69</f>
        <v/>
      </c>
      <c r="AT17" s="77" t="str">
        <f>'14'!$R$76</f>
        <v/>
      </c>
      <c r="AU17" s="77" t="str">
        <f>'14'!$R$77</f>
        <v/>
      </c>
      <c r="AV17" s="77" t="str">
        <f>'14'!$R$78</f>
        <v/>
      </c>
      <c r="AW17" s="396"/>
      <c r="AX17" s="77" t="str">
        <f>'14'!$R$47</f>
        <v/>
      </c>
      <c r="AY17" s="396"/>
      <c r="AZ17" s="391" t="str">
        <f t="shared" si="22"/>
        <v>NA</v>
      </c>
      <c r="BA17" s="44" t="str">
        <f t="shared" si="23"/>
        <v>NA</v>
      </c>
      <c r="BC17" s="45" t="str">
        <f t="array" ref="BC17">IF(SUM(BO17+BP17)=0,"NA",((BO17)/(SUM(BO17+BP17))))</f>
        <v>NA</v>
      </c>
      <c r="BD17" s="45" t="str">
        <f t="shared" si="24"/>
        <v>NA</v>
      </c>
      <c r="BE17" s="45" t="str">
        <f t="array" ref="BE17">IF(SUM(BS17+BT17)=0,"NA",((BS17)/(SUM(BS17+BT17))))</f>
        <v>NA</v>
      </c>
      <c r="BF17" s="45" t="str">
        <f t="array" ref="BF17">IF(SUM(BU17+BV17)=0,"NA",((BU17)/(SUM(BU17+BV17))))</f>
        <v>NA</v>
      </c>
      <c r="BG17" s="45" t="str">
        <f t="array" ref="BG17">IF(SUM(BW17+BX17)=0,"NA",((BW17)/(SUM(BW17+BX17))))</f>
        <v>NA</v>
      </c>
      <c r="BH17" s="45" t="str">
        <f t="array" ref="BH17">IF(SUM(BY17+BZ17)=0,"NA",((BY17)/(SUM(BY17+BZ17))))</f>
        <v>NA</v>
      </c>
      <c r="BI17" s="46">
        <f t="shared" si="1"/>
        <v>0</v>
      </c>
      <c r="BJ17" s="46">
        <f t="shared" si="2"/>
        <v>0</v>
      </c>
      <c r="BK17" s="46">
        <f t="shared" si="3"/>
        <v>0</v>
      </c>
      <c r="BL17" s="47">
        <f t="shared" si="25"/>
        <v>0</v>
      </c>
      <c r="BM17" s="48">
        <f t="shared" si="26"/>
        <v>0</v>
      </c>
      <c r="BO17" s="46">
        <f t="shared" si="5"/>
        <v>0</v>
      </c>
      <c r="BP17" s="46">
        <f t="shared" si="6"/>
        <v>0</v>
      </c>
      <c r="BQ17" s="49">
        <f t="shared" si="7"/>
        <v>0</v>
      </c>
      <c r="BR17" s="49">
        <f t="shared" si="8"/>
        <v>0</v>
      </c>
      <c r="BS17" s="46">
        <f t="shared" si="9"/>
        <v>0</v>
      </c>
      <c r="BT17" s="46">
        <f t="shared" si="10"/>
        <v>0</v>
      </c>
      <c r="BU17" s="49">
        <f t="shared" si="11"/>
        <v>0</v>
      </c>
      <c r="BV17" s="49">
        <f t="shared" si="12"/>
        <v>0</v>
      </c>
      <c r="BW17" s="49">
        <f t="shared" si="13"/>
        <v>0</v>
      </c>
      <c r="BX17" s="49">
        <f t="shared" si="14"/>
        <v>0</v>
      </c>
      <c r="BY17" s="46">
        <f t="shared" si="15"/>
        <v>0</v>
      </c>
      <c r="BZ17" s="46">
        <f t="shared" si="16"/>
        <v>0</v>
      </c>
      <c r="CA17" s="56">
        <f t="shared" si="21"/>
        <v>0</v>
      </c>
      <c r="CB17" s="56">
        <f t="shared" si="4"/>
        <v>0</v>
      </c>
      <c r="CC17" s="56"/>
    </row>
    <row r="18" spans="1:175" ht="33" customHeight="1" x14ac:dyDescent="0.2">
      <c r="A18" s="40"/>
      <c r="B18" s="50"/>
      <c r="C18" s="39">
        <f>'Chart Summary'!C$8</f>
        <v>0</v>
      </c>
      <c r="D18" s="40">
        <f>'Chart Summary'!$O$6</f>
        <v>0</v>
      </c>
      <c r="E18" s="41">
        <f>'15'!B$2</f>
        <v>0</v>
      </c>
      <c r="F18" s="41">
        <f>'15'!F$6</f>
        <v>0</v>
      </c>
      <c r="G18" s="42"/>
      <c r="H18" s="43"/>
      <c r="I18" s="77" t="str">
        <f>'15'!$R$9</f>
        <v/>
      </c>
      <c r="J18" s="77" t="str">
        <f>'15'!$R$10</f>
        <v/>
      </c>
      <c r="K18" s="77" t="str">
        <f>'15'!$R$11</f>
        <v/>
      </c>
      <c r="L18" s="77" t="str">
        <f>'15'!$R$12</f>
        <v/>
      </c>
      <c r="M18" s="77" t="str">
        <f>'15'!$R$13</f>
        <v/>
      </c>
      <c r="N18" s="77" t="str">
        <f>'15'!$R$14</f>
        <v/>
      </c>
      <c r="O18" s="77" t="str">
        <f>'15'!$R$15</f>
        <v/>
      </c>
      <c r="P18" s="77" t="str">
        <f>'15'!$R$16</f>
        <v/>
      </c>
      <c r="Q18" s="77" t="str">
        <f>'15'!$R$17</f>
        <v/>
      </c>
      <c r="R18" s="77" t="str">
        <f>'15'!$R$18</f>
        <v/>
      </c>
      <c r="S18" s="77" t="str">
        <f>'15'!$R$19</f>
        <v/>
      </c>
      <c r="T18" s="77" t="str">
        <f>'15'!$R$26</f>
        <v/>
      </c>
      <c r="U18" s="77" t="str">
        <f>'15'!$R$27</f>
        <v/>
      </c>
      <c r="V18" s="77" t="str">
        <f>'15'!$R$28</f>
        <v/>
      </c>
      <c r="W18" s="77" t="str">
        <f>'15'!$R$29</f>
        <v/>
      </c>
      <c r="X18" s="77" t="str">
        <f>'15'!$R$30</f>
        <v/>
      </c>
      <c r="Y18" s="77" t="str">
        <f>'15'!$R$31</f>
        <v/>
      </c>
      <c r="Z18" s="77" t="str">
        <f>'15'!$R$32</f>
        <v/>
      </c>
      <c r="AA18" s="77" t="str">
        <f>'15'!$R$33</f>
        <v/>
      </c>
      <c r="AB18" s="77" t="str">
        <f>'15'!$R$40</f>
        <v/>
      </c>
      <c r="AC18" s="77" t="str">
        <f>'15'!$R$41</f>
        <v/>
      </c>
      <c r="AD18" s="77" t="str">
        <f>'15'!$R$42</f>
        <v/>
      </c>
      <c r="AE18" s="77" t="str">
        <f>'15'!$R$43</f>
        <v/>
      </c>
      <c r="AF18" s="77" t="str">
        <f>'15'!$R$44</f>
        <v/>
      </c>
      <c r="AG18" s="77" t="str">
        <f>'15'!$R$45</f>
        <v/>
      </c>
      <c r="AH18" s="77" t="str">
        <f>'15'!$R$46</f>
        <v/>
      </c>
      <c r="AI18" s="77" t="str">
        <f>'15'!$R$47</f>
        <v/>
      </c>
      <c r="AJ18" s="77" t="str">
        <f>'15'!$R$54</f>
        <v/>
      </c>
      <c r="AK18" s="77" t="str">
        <f>'15'!$R$55</f>
        <v/>
      </c>
      <c r="AL18" s="77" t="str">
        <f>'15'!$R$56</f>
        <v/>
      </c>
      <c r="AM18" s="77" t="str">
        <f>'15'!$R$57</f>
        <v/>
      </c>
      <c r="AN18" s="77" t="str">
        <f>'15'!$R$58</f>
        <v/>
      </c>
      <c r="AO18" s="77" t="str">
        <f>'15'!$R$59</f>
        <v/>
      </c>
      <c r="AP18" s="77" t="str">
        <f>'15'!$R$60</f>
        <v/>
      </c>
      <c r="AQ18" s="77" t="str">
        <f>'15'!$R$61</f>
        <v/>
      </c>
      <c r="AR18" s="77" t="str">
        <f>'15'!$R$68</f>
        <v/>
      </c>
      <c r="AS18" s="77" t="str">
        <f>'15'!$R$69</f>
        <v/>
      </c>
      <c r="AT18" s="77" t="str">
        <f>'15'!$R$76</f>
        <v/>
      </c>
      <c r="AU18" s="77" t="str">
        <f>'15'!$R$77</f>
        <v/>
      </c>
      <c r="AV18" s="77" t="str">
        <f>'15'!$R$78</f>
        <v/>
      </c>
      <c r="AW18" s="396"/>
      <c r="AX18" s="77" t="str">
        <f>'15'!$R$47</f>
        <v/>
      </c>
      <c r="AY18" s="396"/>
      <c r="AZ18" s="391" t="str">
        <f t="shared" si="22"/>
        <v>NA</v>
      </c>
      <c r="BA18" s="44" t="str">
        <f t="shared" si="23"/>
        <v>NA</v>
      </c>
      <c r="BC18" s="45" t="str">
        <f t="array" ref="BC18">IF(SUM(BO18+BP18)=0,"NA",((BO18)/(SUM(BO18+BP18))))</f>
        <v>NA</v>
      </c>
      <c r="BD18" s="45" t="str">
        <f t="shared" si="24"/>
        <v>NA</v>
      </c>
      <c r="BE18" s="45" t="str">
        <f t="array" ref="BE18">IF(SUM(BS18+BT18)=0,"NA",((BS18)/(SUM(BS18+BT18))))</f>
        <v>NA</v>
      </c>
      <c r="BF18" s="45" t="str">
        <f t="array" ref="BF18">IF(SUM(BU18+BV18)=0,"NA",((BU18)/(SUM(BU18+BV18))))</f>
        <v>NA</v>
      </c>
      <c r="BG18" s="45" t="str">
        <f t="array" ref="BG18">IF(SUM(BW18+BX18)=0,"NA",((BW18)/(SUM(BW18+BX18))))</f>
        <v>NA</v>
      </c>
      <c r="BH18" s="45" t="str">
        <f t="array" ref="BH18">IF(SUM(BY18+BZ18)=0,"NA",((BY18)/(SUM(BY18+BZ18))))</f>
        <v>NA</v>
      </c>
      <c r="BI18" s="46">
        <f t="shared" si="1"/>
        <v>0</v>
      </c>
      <c r="BJ18" s="46">
        <f t="shared" si="2"/>
        <v>0</v>
      </c>
      <c r="BK18" s="46">
        <f t="shared" si="3"/>
        <v>0</v>
      </c>
      <c r="BL18" s="47">
        <f t="shared" si="25"/>
        <v>0</v>
      </c>
      <c r="BM18" s="48">
        <f t="shared" si="26"/>
        <v>0</v>
      </c>
      <c r="BO18" s="46">
        <f t="shared" si="5"/>
        <v>0</v>
      </c>
      <c r="BP18" s="46">
        <f t="shared" si="6"/>
        <v>0</v>
      </c>
      <c r="BQ18" s="49">
        <f t="shared" si="7"/>
        <v>0</v>
      </c>
      <c r="BR18" s="49">
        <f t="shared" si="8"/>
        <v>0</v>
      </c>
      <c r="BS18" s="46">
        <f t="shared" si="9"/>
        <v>0</v>
      </c>
      <c r="BT18" s="46">
        <f t="shared" si="10"/>
        <v>0</v>
      </c>
      <c r="BU18" s="49">
        <f t="shared" si="11"/>
        <v>0</v>
      </c>
      <c r="BV18" s="49">
        <f t="shared" si="12"/>
        <v>0</v>
      </c>
      <c r="BW18" s="49">
        <f t="shared" si="13"/>
        <v>0</v>
      </c>
      <c r="BX18" s="49">
        <f t="shared" si="14"/>
        <v>0</v>
      </c>
      <c r="BY18" s="46">
        <f t="shared" si="15"/>
        <v>0</v>
      </c>
      <c r="BZ18" s="46">
        <f t="shared" si="16"/>
        <v>0</v>
      </c>
      <c r="CA18" s="56">
        <f t="shared" si="21"/>
        <v>0</v>
      </c>
      <c r="CB18" s="56">
        <f t="shared" si="4"/>
        <v>0</v>
      </c>
      <c r="CC18" s="56"/>
    </row>
    <row r="19" spans="1:175" ht="33" customHeight="1" x14ac:dyDescent="0.2">
      <c r="A19" s="40"/>
      <c r="B19" s="50"/>
      <c r="C19" s="39">
        <f>'Chart Summary'!C$8</f>
        <v>0</v>
      </c>
      <c r="D19" s="40">
        <f>'Chart Summary'!$O$6</f>
        <v>0</v>
      </c>
      <c r="E19" s="41">
        <f>'16'!B$2</f>
        <v>0</v>
      </c>
      <c r="F19" s="41">
        <f>'16'!F$6</f>
        <v>0</v>
      </c>
      <c r="G19" s="42"/>
      <c r="H19" s="43"/>
      <c r="I19" s="77" t="str">
        <f>'16'!$R$9</f>
        <v/>
      </c>
      <c r="J19" s="77" t="str">
        <f>'16'!$R$10</f>
        <v/>
      </c>
      <c r="K19" s="77" t="str">
        <f>'16'!$R$11</f>
        <v/>
      </c>
      <c r="L19" s="77" t="str">
        <f>'16'!$R$12</f>
        <v/>
      </c>
      <c r="M19" s="77" t="str">
        <f>'16'!$R$13</f>
        <v/>
      </c>
      <c r="N19" s="77" t="str">
        <f>'16'!$R$14</f>
        <v/>
      </c>
      <c r="O19" s="77" t="str">
        <f>'16'!$R$15</f>
        <v/>
      </c>
      <c r="P19" s="77" t="str">
        <f>'16'!$R$16</f>
        <v/>
      </c>
      <c r="Q19" s="77" t="str">
        <f>'16'!$R$17</f>
        <v/>
      </c>
      <c r="R19" s="77" t="str">
        <f>'16'!$R$18</f>
        <v/>
      </c>
      <c r="S19" s="77" t="str">
        <f>'16'!$R$19</f>
        <v/>
      </c>
      <c r="T19" s="77" t="str">
        <f>'16'!$R$26</f>
        <v/>
      </c>
      <c r="U19" s="77" t="str">
        <f>'16'!$R$27</f>
        <v/>
      </c>
      <c r="V19" s="77" t="str">
        <f>'16'!$R$28</f>
        <v/>
      </c>
      <c r="W19" s="77" t="str">
        <f>'16'!$R$29</f>
        <v/>
      </c>
      <c r="X19" s="77" t="str">
        <f>'16'!$R$30</f>
        <v/>
      </c>
      <c r="Y19" s="77" t="str">
        <f>'16'!$R$31</f>
        <v/>
      </c>
      <c r="Z19" s="77" t="str">
        <f>'16'!$R$32</f>
        <v/>
      </c>
      <c r="AA19" s="77" t="str">
        <f>'16'!$R$33</f>
        <v/>
      </c>
      <c r="AB19" s="77" t="str">
        <f>'16'!$R$40</f>
        <v/>
      </c>
      <c r="AC19" s="77" t="str">
        <f>'16'!$R$41</f>
        <v/>
      </c>
      <c r="AD19" s="77" t="str">
        <f>'16'!$R$42</f>
        <v/>
      </c>
      <c r="AE19" s="77" t="str">
        <f>'16'!$R$43</f>
        <v/>
      </c>
      <c r="AF19" s="77" t="str">
        <f>'16'!$R$44</f>
        <v/>
      </c>
      <c r="AG19" s="77" t="str">
        <f>'16'!$R$45</f>
        <v/>
      </c>
      <c r="AH19" s="77" t="str">
        <f>'16'!$R$46</f>
        <v/>
      </c>
      <c r="AI19" s="77" t="str">
        <f>'16'!$R$47</f>
        <v/>
      </c>
      <c r="AJ19" s="77" t="str">
        <f>'16'!$R$54</f>
        <v/>
      </c>
      <c r="AK19" s="77" t="str">
        <f>'16'!$R$55</f>
        <v/>
      </c>
      <c r="AL19" s="77" t="str">
        <f>'16'!$R$56</f>
        <v/>
      </c>
      <c r="AM19" s="77" t="str">
        <f>'16'!$R$57</f>
        <v/>
      </c>
      <c r="AN19" s="77" t="str">
        <f>'16'!$R$58</f>
        <v/>
      </c>
      <c r="AO19" s="77" t="str">
        <f>'16'!$R$59</f>
        <v/>
      </c>
      <c r="AP19" s="77" t="str">
        <f>'16'!$R$60</f>
        <v/>
      </c>
      <c r="AQ19" s="77" t="str">
        <f>'16'!$R$61</f>
        <v/>
      </c>
      <c r="AR19" s="77" t="str">
        <f>'16'!$R$68</f>
        <v/>
      </c>
      <c r="AS19" s="77" t="str">
        <f>'16'!$R$69</f>
        <v/>
      </c>
      <c r="AT19" s="77" t="str">
        <f>'16'!$R$76</f>
        <v/>
      </c>
      <c r="AU19" s="77" t="str">
        <f>'16'!$R$77</f>
        <v/>
      </c>
      <c r="AV19" s="77" t="str">
        <f>'16'!$R$78</f>
        <v/>
      </c>
      <c r="AW19" s="396"/>
      <c r="AX19" s="77" t="str">
        <f>'16'!$R$47</f>
        <v/>
      </c>
      <c r="AY19" s="396"/>
      <c r="AZ19" s="391" t="str">
        <f t="shared" si="22"/>
        <v>NA</v>
      </c>
      <c r="BA19" s="44" t="str">
        <f t="shared" si="23"/>
        <v>NA</v>
      </c>
      <c r="BC19" s="45" t="str">
        <f t="array" ref="BC19">IF(SUM(BO19+BP19)=0,"NA",((BO19)/(SUM(BO19+BP19))))</f>
        <v>NA</v>
      </c>
      <c r="BD19" s="45" t="str">
        <f t="shared" si="24"/>
        <v>NA</v>
      </c>
      <c r="BE19" s="45" t="str">
        <f t="array" ref="BE19">IF(SUM(BS19+BT19)=0,"NA",((BS19)/(SUM(BS19+BT19))))</f>
        <v>NA</v>
      </c>
      <c r="BF19" s="45" t="str">
        <f t="array" ref="BF19">IF(SUM(BU19+BV19)=0,"NA",((BU19)/(SUM(BU19+BV19))))</f>
        <v>NA</v>
      </c>
      <c r="BG19" s="45" t="str">
        <f t="array" ref="BG19">IF(SUM(BW19+BX19)=0,"NA",((BW19)/(SUM(BW19+BX19))))</f>
        <v>NA</v>
      </c>
      <c r="BH19" s="45" t="str">
        <f t="array" ref="BH19">IF(SUM(BY19+BZ19)=0,"NA",((BY19)/(SUM(BY19+BZ19))))</f>
        <v>NA</v>
      </c>
      <c r="BI19" s="46">
        <f t="shared" si="1"/>
        <v>0</v>
      </c>
      <c r="BJ19" s="46">
        <f t="shared" si="2"/>
        <v>0</v>
      </c>
      <c r="BK19" s="46">
        <f t="shared" si="3"/>
        <v>0</v>
      </c>
      <c r="BL19" s="47">
        <f t="shared" si="25"/>
        <v>0</v>
      </c>
      <c r="BM19" s="48">
        <f t="shared" si="26"/>
        <v>0</v>
      </c>
      <c r="BO19" s="46">
        <f t="shared" si="5"/>
        <v>0</v>
      </c>
      <c r="BP19" s="46">
        <f t="shared" si="6"/>
        <v>0</v>
      </c>
      <c r="BQ19" s="49">
        <f t="shared" si="7"/>
        <v>0</v>
      </c>
      <c r="BR19" s="49">
        <f t="shared" si="8"/>
        <v>0</v>
      </c>
      <c r="BS19" s="46">
        <f t="shared" si="9"/>
        <v>0</v>
      </c>
      <c r="BT19" s="46">
        <f t="shared" si="10"/>
        <v>0</v>
      </c>
      <c r="BU19" s="49">
        <f t="shared" si="11"/>
        <v>0</v>
      </c>
      <c r="BV19" s="49">
        <f t="shared" si="12"/>
        <v>0</v>
      </c>
      <c r="BW19" s="49">
        <f t="shared" si="13"/>
        <v>0</v>
      </c>
      <c r="BX19" s="49">
        <f t="shared" si="14"/>
        <v>0</v>
      </c>
      <c r="BY19" s="46">
        <f t="shared" si="15"/>
        <v>0</v>
      </c>
      <c r="BZ19" s="46">
        <f t="shared" si="16"/>
        <v>0</v>
      </c>
      <c r="CA19" s="56">
        <f t="shared" si="21"/>
        <v>0</v>
      </c>
      <c r="CB19" s="56">
        <f t="shared" si="4"/>
        <v>0</v>
      </c>
      <c r="CC19" s="56"/>
    </row>
    <row r="20" spans="1:175" ht="33" customHeight="1" x14ac:dyDescent="0.2">
      <c r="A20" s="40"/>
      <c r="B20" s="50"/>
      <c r="C20" s="39">
        <f>'Chart Summary'!C$8</f>
        <v>0</v>
      </c>
      <c r="D20" s="40">
        <f>'Chart Summary'!$O$6</f>
        <v>0</v>
      </c>
      <c r="E20" s="41">
        <f>'17'!B$2</f>
        <v>0</v>
      </c>
      <c r="F20" s="41">
        <f>'17'!F$6</f>
        <v>0</v>
      </c>
      <c r="G20" s="42"/>
      <c r="H20" s="43"/>
      <c r="I20" s="77" t="str">
        <f>'17'!$R$9</f>
        <v/>
      </c>
      <c r="J20" s="77" t="str">
        <f>'17'!$R$10</f>
        <v/>
      </c>
      <c r="K20" s="77" t="str">
        <f>'17'!$R$11</f>
        <v/>
      </c>
      <c r="L20" s="77" t="str">
        <f>'17'!$R$12</f>
        <v/>
      </c>
      <c r="M20" s="77" t="str">
        <f>'17'!$R$13</f>
        <v/>
      </c>
      <c r="N20" s="77" t="str">
        <f>'17'!$R$14</f>
        <v/>
      </c>
      <c r="O20" s="77" t="str">
        <f>'17'!$R$15</f>
        <v/>
      </c>
      <c r="P20" s="77" t="str">
        <f>'17'!$R$16</f>
        <v/>
      </c>
      <c r="Q20" s="77" t="str">
        <f>'17'!$R$17</f>
        <v/>
      </c>
      <c r="R20" s="77" t="str">
        <f>'17'!$R$18</f>
        <v/>
      </c>
      <c r="S20" s="77" t="str">
        <f>'17'!$R$19</f>
        <v/>
      </c>
      <c r="T20" s="77" t="str">
        <f>'17'!$R$26</f>
        <v/>
      </c>
      <c r="U20" s="77" t="str">
        <f>'17'!$R$27</f>
        <v/>
      </c>
      <c r="V20" s="77" t="str">
        <f>'17'!$R$28</f>
        <v/>
      </c>
      <c r="W20" s="77" t="str">
        <f>'17'!$R$29</f>
        <v/>
      </c>
      <c r="X20" s="77" t="str">
        <f>'17'!$R$30</f>
        <v/>
      </c>
      <c r="Y20" s="77" t="str">
        <f>'17'!$R$31</f>
        <v/>
      </c>
      <c r="Z20" s="77" t="str">
        <f>'17'!$R$32</f>
        <v/>
      </c>
      <c r="AA20" s="77" t="str">
        <f>'17'!$R$33</f>
        <v/>
      </c>
      <c r="AB20" s="77" t="str">
        <f>'17'!$R$40</f>
        <v/>
      </c>
      <c r="AC20" s="77" t="str">
        <f>'17'!$R$41</f>
        <v/>
      </c>
      <c r="AD20" s="77" t="str">
        <f>'17'!$R$42</f>
        <v/>
      </c>
      <c r="AE20" s="77" t="str">
        <f>'17'!$R$43</f>
        <v/>
      </c>
      <c r="AF20" s="77" t="str">
        <f>'17'!$R$44</f>
        <v/>
      </c>
      <c r="AG20" s="77" t="str">
        <f>'17'!$R$45</f>
        <v/>
      </c>
      <c r="AH20" s="77" t="str">
        <f>'17'!$R$46</f>
        <v/>
      </c>
      <c r="AI20" s="77" t="str">
        <f>'17'!$R$47</f>
        <v/>
      </c>
      <c r="AJ20" s="77" t="str">
        <f>'17'!$R$54</f>
        <v/>
      </c>
      <c r="AK20" s="77" t="str">
        <f>'17'!$R$55</f>
        <v/>
      </c>
      <c r="AL20" s="77" t="str">
        <f>'17'!$R$56</f>
        <v/>
      </c>
      <c r="AM20" s="77" t="str">
        <f>'17'!$R$57</f>
        <v/>
      </c>
      <c r="AN20" s="77" t="str">
        <f>'17'!$R$58</f>
        <v/>
      </c>
      <c r="AO20" s="77" t="str">
        <f>'17'!$R$59</f>
        <v/>
      </c>
      <c r="AP20" s="77" t="str">
        <f>'17'!$R$60</f>
        <v/>
      </c>
      <c r="AQ20" s="77" t="str">
        <f>'17'!$R$61</f>
        <v/>
      </c>
      <c r="AR20" s="77" t="str">
        <f>'17'!$R$68</f>
        <v/>
      </c>
      <c r="AS20" s="77" t="str">
        <f>'17'!$R$69</f>
        <v/>
      </c>
      <c r="AT20" s="77" t="str">
        <f>'17'!$R$76</f>
        <v/>
      </c>
      <c r="AU20" s="77" t="str">
        <f>'17'!$R$77</f>
        <v/>
      </c>
      <c r="AV20" s="77" t="str">
        <f>'17'!$R$78</f>
        <v/>
      </c>
      <c r="AW20" s="396"/>
      <c r="AX20" s="77" t="str">
        <f>'17'!$R$47</f>
        <v/>
      </c>
      <c r="AY20" s="396"/>
      <c r="AZ20" s="391" t="str">
        <f t="shared" si="22"/>
        <v>NA</v>
      </c>
      <c r="BA20" s="44" t="str">
        <f t="shared" si="23"/>
        <v>NA</v>
      </c>
      <c r="BC20" s="45" t="str">
        <f t="array" ref="BC20">IF(SUM(BO20+BP20)=0,"NA",((BO20)/(SUM(BO20+BP20))))</f>
        <v>NA</v>
      </c>
      <c r="BD20" s="45" t="str">
        <f t="shared" si="24"/>
        <v>NA</v>
      </c>
      <c r="BE20" s="45" t="str">
        <f t="array" ref="BE20">IF(SUM(BS20+BT20)=0,"NA",((BS20)/(SUM(BS20+BT20))))</f>
        <v>NA</v>
      </c>
      <c r="BF20" s="45" t="str">
        <f t="array" ref="BF20">IF(SUM(BU20+BV20)=0,"NA",((BU20)/(SUM(BU20+BV20))))</f>
        <v>NA</v>
      </c>
      <c r="BG20" s="45" t="str">
        <f t="array" ref="BG20">IF(SUM(BW20+BX20)=0,"NA",((BW20)/(SUM(BW20+BX20))))</f>
        <v>NA</v>
      </c>
      <c r="BH20" s="45" t="str">
        <f t="array" ref="BH20">IF(SUM(BY20+BZ20)=0,"NA",((BY20)/(SUM(BY20+BZ20))))</f>
        <v>NA</v>
      </c>
      <c r="BI20" s="46">
        <f t="shared" si="1"/>
        <v>0</v>
      </c>
      <c r="BJ20" s="46">
        <f t="shared" si="2"/>
        <v>0</v>
      </c>
      <c r="BK20" s="46">
        <f t="shared" si="3"/>
        <v>0</v>
      </c>
      <c r="BL20" s="47">
        <f t="shared" si="25"/>
        <v>0</v>
      </c>
      <c r="BM20" s="48">
        <f t="shared" si="26"/>
        <v>0</v>
      </c>
      <c r="BO20" s="46">
        <f t="shared" si="5"/>
        <v>0</v>
      </c>
      <c r="BP20" s="46">
        <f t="shared" si="6"/>
        <v>0</v>
      </c>
      <c r="BQ20" s="49">
        <f t="shared" si="7"/>
        <v>0</v>
      </c>
      <c r="BR20" s="49">
        <f t="shared" si="8"/>
        <v>0</v>
      </c>
      <c r="BS20" s="46">
        <f t="shared" si="9"/>
        <v>0</v>
      </c>
      <c r="BT20" s="46">
        <f t="shared" si="10"/>
        <v>0</v>
      </c>
      <c r="BU20" s="49">
        <f t="shared" si="11"/>
        <v>0</v>
      </c>
      <c r="BV20" s="49">
        <f t="shared" si="12"/>
        <v>0</v>
      </c>
      <c r="BW20" s="49">
        <f t="shared" si="13"/>
        <v>0</v>
      </c>
      <c r="BX20" s="49">
        <f t="shared" si="14"/>
        <v>0</v>
      </c>
      <c r="BY20" s="46">
        <f t="shared" si="15"/>
        <v>0</v>
      </c>
      <c r="BZ20" s="46">
        <f t="shared" si="16"/>
        <v>0</v>
      </c>
      <c r="CA20" s="56">
        <f t="shared" si="21"/>
        <v>0</v>
      </c>
      <c r="CB20" s="56">
        <f t="shared" si="4"/>
        <v>0</v>
      </c>
      <c r="CC20" s="56"/>
    </row>
    <row r="21" spans="1:175" ht="33" customHeight="1" x14ac:dyDescent="0.2">
      <c r="A21" s="40"/>
      <c r="B21" s="50"/>
      <c r="C21" s="39">
        <f>'Chart Summary'!C$8</f>
        <v>0</v>
      </c>
      <c r="D21" s="40">
        <f>'Chart Summary'!$O$6</f>
        <v>0</v>
      </c>
      <c r="E21" s="41">
        <f>'18'!B$2</f>
        <v>0</v>
      </c>
      <c r="F21" s="41">
        <f>'18'!F$6</f>
        <v>0</v>
      </c>
      <c r="G21" s="42"/>
      <c r="H21" s="43"/>
      <c r="I21" s="77" t="str">
        <f>'18'!$R$9</f>
        <v/>
      </c>
      <c r="J21" s="77" t="str">
        <f>'18'!$R$10</f>
        <v/>
      </c>
      <c r="K21" s="77" t="str">
        <f>'18'!$R$11</f>
        <v/>
      </c>
      <c r="L21" s="77" t="str">
        <f>'18'!$R$12</f>
        <v/>
      </c>
      <c r="M21" s="77" t="str">
        <f>'18'!$R$13</f>
        <v/>
      </c>
      <c r="N21" s="77" t="str">
        <f>'18'!$R$14</f>
        <v/>
      </c>
      <c r="O21" s="77" t="str">
        <f>'18'!$R$15</f>
        <v/>
      </c>
      <c r="P21" s="77" t="str">
        <f>'18'!$R$16</f>
        <v/>
      </c>
      <c r="Q21" s="77" t="str">
        <f>'18'!$R$17</f>
        <v/>
      </c>
      <c r="R21" s="77" t="str">
        <f>'18'!$R$18</f>
        <v/>
      </c>
      <c r="S21" s="77" t="str">
        <f>'18'!$R$19</f>
        <v/>
      </c>
      <c r="T21" s="77" t="str">
        <f>'18'!$R$26</f>
        <v/>
      </c>
      <c r="U21" s="77" t="str">
        <f>'18'!$R$27</f>
        <v/>
      </c>
      <c r="V21" s="77" t="str">
        <f>'18'!$R$28</f>
        <v/>
      </c>
      <c r="W21" s="77" t="str">
        <f>'18'!$R$29</f>
        <v/>
      </c>
      <c r="X21" s="77" t="str">
        <f>'18'!$R$30</f>
        <v/>
      </c>
      <c r="Y21" s="77" t="str">
        <f>'18'!$R$31</f>
        <v/>
      </c>
      <c r="Z21" s="77" t="str">
        <f>'18'!$R$32</f>
        <v/>
      </c>
      <c r="AA21" s="77" t="str">
        <f>'18'!$R$33</f>
        <v/>
      </c>
      <c r="AB21" s="77" t="str">
        <f>'18'!$R$40</f>
        <v/>
      </c>
      <c r="AC21" s="77" t="str">
        <f>'18'!$R$41</f>
        <v/>
      </c>
      <c r="AD21" s="77" t="str">
        <f>'18'!$R$42</f>
        <v/>
      </c>
      <c r="AE21" s="77" t="str">
        <f>'18'!$R$43</f>
        <v/>
      </c>
      <c r="AF21" s="77" t="str">
        <f>'18'!$R$44</f>
        <v/>
      </c>
      <c r="AG21" s="77" t="str">
        <f>'18'!$R$45</f>
        <v/>
      </c>
      <c r="AH21" s="77" t="str">
        <f>'18'!$R$46</f>
        <v/>
      </c>
      <c r="AI21" s="77" t="str">
        <f>'18'!$R$47</f>
        <v/>
      </c>
      <c r="AJ21" s="77" t="str">
        <f>'18'!$R$54</f>
        <v/>
      </c>
      <c r="AK21" s="77" t="str">
        <f>'18'!$R$55</f>
        <v/>
      </c>
      <c r="AL21" s="77" t="str">
        <f>'18'!$R$56</f>
        <v/>
      </c>
      <c r="AM21" s="77" t="str">
        <f>'18'!$R$57</f>
        <v/>
      </c>
      <c r="AN21" s="77" t="str">
        <f>'18'!$R$58</f>
        <v/>
      </c>
      <c r="AO21" s="77" t="str">
        <f>'18'!$R$59</f>
        <v/>
      </c>
      <c r="AP21" s="77" t="str">
        <f>'18'!$R$60</f>
        <v/>
      </c>
      <c r="AQ21" s="77" t="str">
        <f>'18'!$R$61</f>
        <v/>
      </c>
      <c r="AR21" s="77" t="str">
        <f>'18'!$R$68</f>
        <v/>
      </c>
      <c r="AS21" s="77" t="str">
        <f>'18'!$R$69</f>
        <v/>
      </c>
      <c r="AT21" s="77" t="str">
        <f>'18'!$R$76</f>
        <v/>
      </c>
      <c r="AU21" s="77" t="str">
        <f>'18'!$R$77</f>
        <v/>
      </c>
      <c r="AV21" s="77" t="str">
        <f>'18'!$R$78</f>
        <v/>
      </c>
      <c r="AW21" s="396"/>
      <c r="AX21" s="77" t="str">
        <f>'18'!$R$47</f>
        <v/>
      </c>
      <c r="AY21" s="396"/>
      <c r="AZ21" s="391" t="str">
        <f t="shared" si="22"/>
        <v>NA</v>
      </c>
      <c r="BA21" s="44" t="str">
        <f t="shared" si="23"/>
        <v>NA</v>
      </c>
      <c r="BC21" s="45" t="str">
        <f t="array" ref="BC21">IF(SUM(BO21+BP21)=0,"NA",((BO21)/(SUM(BO21+BP21))))</f>
        <v>NA</v>
      </c>
      <c r="BD21" s="45" t="str">
        <f t="shared" si="24"/>
        <v>NA</v>
      </c>
      <c r="BE21" s="45" t="str">
        <f t="array" ref="BE21">IF(SUM(BS21+BT21)=0,"NA",((BS21)/(SUM(BS21+BT21))))</f>
        <v>NA</v>
      </c>
      <c r="BF21" s="45" t="str">
        <f t="array" ref="BF21">IF(SUM(BU21+BV21)=0,"NA",((BU21)/(SUM(BU21+BV21))))</f>
        <v>NA</v>
      </c>
      <c r="BG21" s="45" t="str">
        <f t="array" ref="BG21">IF(SUM(BW21+BX21)=0,"NA",((BW21)/(SUM(BW21+BX21))))</f>
        <v>NA</v>
      </c>
      <c r="BH21" s="45" t="str">
        <f t="array" ref="BH21">IF(SUM(BY21+BZ21)=0,"NA",((BY21)/(SUM(BY21+BZ21))))</f>
        <v>NA</v>
      </c>
      <c r="BI21" s="46">
        <f t="shared" si="1"/>
        <v>0</v>
      </c>
      <c r="BJ21" s="46">
        <f t="shared" si="2"/>
        <v>0</v>
      </c>
      <c r="BK21" s="46">
        <f t="shared" si="3"/>
        <v>0</v>
      </c>
      <c r="BL21" s="47">
        <f t="shared" si="25"/>
        <v>0</v>
      </c>
      <c r="BM21" s="48">
        <f t="shared" si="26"/>
        <v>0</v>
      </c>
      <c r="BO21" s="46">
        <f t="shared" si="5"/>
        <v>0</v>
      </c>
      <c r="BP21" s="46">
        <f t="shared" si="6"/>
        <v>0</v>
      </c>
      <c r="BQ21" s="49">
        <f t="shared" si="7"/>
        <v>0</v>
      </c>
      <c r="BR21" s="49">
        <f t="shared" si="8"/>
        <v>0</v>
      </c>
      <c r="BS21" s="46">
        <f t="shared" si="9"/>
        <v>0</v>
      </c>
      <c r="BT21" s="46">
        <f t="shared" si="10"/>
        <v>0</v>
      </c>
      <c r="BU21" s="49">
        <f t="shared" si="11"/>
        <v>0</v>
      </c>
      <c r="BV21" s="49">
        <f t="shared" si="12"/>
        <v>0</v>
      </c>
      <c r="BW21" s="49">
        <f t="shared" si="13"/>
        <v>0</v>
      </c>
      <c r="BX21" s="49">
        <f t="shared" si="14"/>
        <v>0</v>
      </c>
      <c r="BY21" s="46">
        <f t="shared" si="15"/>
        <v>0</v>
      </c>
      <c r="BZ21" s="46">
        <f t="shared" si="16"/>
        <v>0</v>
      </c>
      <c r="CA21" s="56">
        <f t="shared" si="21"/>
        <v>0</v>
      </c>
      <c r="CB21" s="56">
        <f t="shared" si="4"/>
        <v>0</v>
      </c>
      <c r="CC21" s="56"/>
    </row>
    <row r="22" spans="1:175" ht="33" customHeight="1" x14ac:dyDescent="0.2">
      <c r="A22" s="40"/>
      <c r="B22" s="50"/>
      <c r="C22" s="39">
        <f>'Chart Summary'!C$8</f>
        <v>0</v>
      </c>
      <c r="D22" s="40">
        <f>'Chart Summary'!$O$6</f>
        <v>0</v>
      </c>
      <c r="E22" s="41">
        <f>'19'!B$2</f>
        <v>0</v>
      </c>
      <c r="F22" s="41">
        <f>'19'!F$6</f>
        <v>0</v>
      </c>
      <c r="G22" s="42"/>
      <c r="H22" s="43"/>
      <c r="I22" s="77" t="str">
        <f>'19'!$R$9</f>
        <v/>
      </c>
      <c r="J22" s="77" t="str">
        <f>'19'!$R$10</f>
        <v/>
      </c>
      <c r="K22" s="77" t="str">
        <f>'19'!$R$11</f>
        <v/>
      </c>
      <c r="L22" s="77" t="str">
        <f>'19'!$R$12</f>
        <v/>
      </c>
      <c r="M22" s="77" t="str">
        <f>'19'!$R$13</f>
        <v/>
      </c>
      <c r="N22" s="77" t="str">
        <f>'19'!$R$14</f>
        <v/>
      </c>
      <c r="O22" s="77" t="str">
        <f>'19'!$R$15</f>
        <v/>
      </c>
      <c r="P22" s="77" t="str">
        <f>'19'!$R$16</f>
        <v/>
      </c>
      <c r="Q22" s="77" t="str">
        <f>'19'!$R$17</f>
        <v/>
      </c>
      <c r="R22" s="77" t="str">
        <f>'19'!$R$18</f>
        <v/>
      </c>
      <c r="S22" s="77" t="str">
        <f>'19'!$R$19</f>
        <v/>
      </c>
      <c r="T22" s="77" t="str">
        <f>'19'!$R$26</f>
        <v/>
      </c>
      <c r="U22" s="77" t="str">
        <f>'19'!$R$27</f>
        <v/>
      </c>
      <c r="V22" s="77" t="str">
        <f>'19'!$R$28</f>
        <v/>
      </c>
      <c r="W22" s="77" t="str">
        <f>'19'!$R$29</f>
        <v/>
      </c>
      <c r="X22" s="77" t="str">
        <f>'19'!$R$30</f>
        <v/>
      </c>
      <c r="Y22" s="77" t="str">
        <f>'19'!$R$31</f>
        <v/>
      </c>
      <c r="Z22" s="77" t="str">
        <f>'19'!$R$32</f>
        <v/>
      </c>
      <c r="AA22" s="77" t="str">
        <f>'19'!$R$33</f>
        <v/>
      </c>
      <c r="AB22" s="77" t="str">
        <f>'19'!$R$40</f>
        <v/>
      </c>
      <c r="AC22" s="77" t="str">
        <f>'19'!$R$41</f>
        <v/>
      </c>
      <c r="AD22" s="77" t="str">
        <f>'19'!$R$42</f>
        <v/>
      </c>
      <c r="AE22" s="77" t="str">
        <f>'19'!$R$43</f>
        <v/>
      </c>
      <c r="AF22" s="77" t="str">
        <f>'19'!$R$44</f>
        <v/>
      </c>
      <c r="AG22" s="77" t="str">
        <f>'19'!$R$45</f>
        <v/>
      </c>
      <c r="AH22" s="77" t="str">
        <f>'19'!$R$46</f>
        <v/>
      </c>
      <c r="AI22" s="77" t="str">
        <f>'19'!$R$47</f>
        <v/>
      </c>
      <c r="AJ22" s="77" t="str">
        <f>'19'!$R$54</f>
        <v/>
      </c>
      <c r="AK22" s="77" t="str">
        <f>'19'!$R$55</f>
        <v/>
      </c>
      <c r="AL22" s="77" t="str">
        <f>'19'!$R$56</f>
        <v/>
      </c>
      <c r="AM22" s="77" t="str">
        <f>'19'!$R$57</f>
        <v/>
      </c>
      <c r="AN22" s="77" t="str">
        <f>'19'!$R$58</f>
        <v/>
      </c>
      <c r="AO22" s="77" t="str">
        <f>'19'!$R$59</f>
        <v/>
      </c>
      <c r="AP22" s="77" t="str">
        <f>'19'!$R$60</f>
        <v/>
      </c>
      <c r="AQ22" s="77" t="str">
        <f>'19'!$R$61</f>
        <v/>
      </c>
      <c r="AR22" s="77" t="str">
        <f>'19'!$R$68</f>
        <v/>
      </c>
      <c r="AS22" s="77" t="str">
        <f>'19'!$R$69</f>
        <v/>
      </c>
      <c r="AT22" s="77" t="str">
        <f>'19'!$R$76</f>
        <v/>
      </c>
      <c r="AU22" s="77" t="str">
        <f>'19'!$R$77</f>
        <v/>
      </c>
      <c r="AV22" s="77" t="str">
        <f>'19'!$R$78</f>
        <v/>
      </c>
      <c r="AW22" s="396"/>
      <c r="AX22" s="77" t="str">
        <f>'19'!$R$47</f>
        <v/>
      </c>
      <c r="AY22" s="396"/>
      <c r="AZ22" s="391" t="str">
        <f t="shared" si="22"/>
        <v>NA</v>
      </c>
      <c r="BA22" s="44" t="str">
        <f t="shared" si="23"/>
        <v>NA</v>
      </c>
      <c r="BC22" s="45" t="str">
        <f t="array" ref="BC22">IF(SUM(BO22+BP22)=0,"NA",((BO22)/(SUM(BO22+BP22))))</f>
        <v>NA</v>
      </c>
      <c r="BD22" s="45" t="str">
        <f t="shared" si="24"/>
        <v>NA</v>
      </c>
      <c r="BE22" s="45" t="str">
        <f t="array" ref="BE22">IF(SUM(BS22+BT22)=0,"NA",((BS22)/(SUM(BS22+BT22))))</f>
        <v>NA</v>
      </c>
      <c r="BF22" s="45" t="str">
        <f t="array" ref="BF22">IF(SUM(BU22+BV22)=0,"NA",((BU22)/(SUM(BU22+BV22))))</f>
        <v>NA</v>
      </c>
      <c r="BG22" s="45" t="str">
        <f t="array" ref="BG22">IF(SUM(BW22+BX22)=0,"NA",((BW22)/(SUM(BW22+BX22))))</f>
        <v>NA</v>
      </c>
      <c r="BH22" s="45" t="str">
        <f t="array" ref="BH22">IF(SUM(BY22+BZ22)=0,"NA",((BY22)/(SUM(BY22+BZ22))))</f>
        <v>NA</v>
      </c>
      <c r="BI22" s="46">
        <f t="shared" si="1"/>
        <v>0</v>
      </c>
      <c r="BJ22" s="46">
        <f t="shared" si="2"/>
        <v>0</v>
      </c>
      <c r="BK22" s="46">
        <f t="shared" si="3"/>
        <v>0</v>
      </c>
      <c r="BL22" s="47">
        <f t="shared" si="25"/>
        <v>0</v>
      </c>
      <c r="BM22" s="48">
        <f t="shared" si="26"/>
        <v>0</v>
      </c>
      <c r="BO22" s="46">
        <f t="shared" si="5"/>
        <v>0</v>
      </c>
      <c r="BP22" s="46">
        <f t="shared" si="6"/>
        <v>0</v>
      </c>
      <c r="BQ22" s="49">
        <f t="shared" si="7"/>
        <v>0</v>
      </c>
      <c r="BR22" s="49">
        <f t="shared" si="8"/>
        <v>0</v>
      </c>
      <c r="BS22" s="46">
        <f t="shared" si="9"/>
        <v>0</v>
      </c>
      <c r="BT22" s="46">
        <f t="shared" si="10"/>
        <v>0</v>
      </c>
      <c r="BU22" s="49">
        <f t="shared" si="11"/>
        <v>0</v>
      </c>
      <c r="BV22" s="49">
        <f t="shared" si="12"/>
        <v>0</v>
      </c>
      <c r="BW22" s="49">
        <f t="shared" si="13"/>
        <v>0</v>
      </c>
      <c r="BX22" s="49">
        <f t="shared" si="14"/>
        <v>0</v>
      </c>
      <c r="BY22" s="46">
        <f t="shared" si="15"/>
        <v>0</v>
      </c>
      <c r="BZ22" s="46">
        <f t="shared" si="16"/>
        <v>0</v>
      </c>
      <c r="CA22" s="56">
        <f t="shared" si="21"/>
        <v>0</v>
      </c>
      <c r="CB22" s="56">
        <f t="shared" si="4"/>
        <v>0</v>
      </c>
      <c r="CC22" s="56"/>
    </row>
    <row r="23" spans="1:175" ht="33" customHeight="1" x14ac:dyDescent="0.2">
      <c r="A23" s="40"/>
      <c r="B23" s="50"/>
      <c r="C23" s="39">
        <f>'Chart Summary'!C$8</f>
        <v>0</v>
      </c>
      <c r="D23" s="40">
        <f>'Chart Summary'!$O$6</f>
        <v>0</v>
      </c>
      <c r="E23" s="41">
        <f>'20'!B$2</f>
        <v>0</v>
      </c>
      <c r="F23" s="41">
        <f>'20'!F$6</f>
        <v>0</v>
      </c>
      <c r="G23" s="42"/>
      <c r="H23" s="43"/>
      <c r="I23" s="77" t="str">
        <f>'20'!$R$9</f>
        <v/>
      </c>
      <c r="J23" s="77" t="str">
        <f>'20'!$R$10</f>
        <v/>
      </c>
      <c r="K23" s="77" t="str">
        <f>'20'!$R$11</f>
        <v/>
      </c>
      <c r="L23" s="77" t="str">
        <f>'20'!$R$12</f>
        <v/>
      </c>
      <c r="M23" s="77" t="str">
        <f>'20'!$R$13</f>
        <v/>
      </c>
      <c r="N23" s="77" t="str">
        <f>'20'!$R$14</f>
        <v/>
      </c>
      <c r="O23" s="77" t="str">
        <f>'20'!$R$15</f>
        <v/>
      </c>
      <c r="P23" s="77" t="str">
        <f>'20'!$R$16</f>
        <v/>
      </c>
      <c r="Q23" s="77" t="str">
        <f>'20'!$R$17</f>
        <v/>
      </c>
      <c r="R23" s="77" t="str">
        <f>'20'!$R$18</f>
        <v/>
      </c>
      <c r="S23" s="77" t="str">
        <f>'20'!$R$19</f>
        <v/>
      </c>
      <c r="T23" s="77" t="str">
        <f>'20'!$R$26</f>
        <v/>
      </c>
      <c r="U23" s="77" t="str">
        <f>'20'!$R$27</f>
        <v/>
      </c>
      <c r="V23" s="77" t="str">
        <f>'20'!$R$28</f>
        <v/>
      </c>
      <c r="W23" s="77" t="str">
        <f>'20'!$R$29</f>
        <v/>
      </c>
      <c r="X23" s="77" t="str">
        <f>'20'!$R$30</f>
        <v/>
      </c>
      <c r="Y23" s="77" t="str">
        <f>'20'!$R$31</f>
        <v/>
      </c>
      <c r="Z23" s="77" t="str">
        <f>'20'!$R$32</f>
        <v/>
      </c>
      <c r="AA23" s="77" t="str">
        <f>'20'!$R$33</f>
        <v/>
      </c>
      <c r="AB23" s="77" t="str">
        <f>'20'!$R$40</f>
        <v/>
      </c>
      <c r="AC23" s="77" t="str">
        <f>'20'!$R$41</f>
        <v/>
      </c>
      <c r="AD23" s="77" t="str">
        <f>'20'!$R$42</f>
        <v/>
      </c>
      <c r="AE23" s="77" t="str">
        <f>'20'!$R$43</f>
        <v/>
      </c>
      <c r="AF23" s="77" t="str">
        <f>'20'!$R$44</f>
        <v/>
      </c>
      <c r="AG23" s="77" t="str">
        <f>'20'!$R$45</f>
        <v/>
      </c>
      <c r="AH23" s="77" t="str">
        <f>'20'!$R$46</f>
        <v/>
      </c>
      <c r="AI23" s="77" t="str">
        <f>'20'!$R$47</f>
        <v/>
      </c>
      <c r="AJ23" s="77" t="str">
        <f>'20'!$R$54</f>
        <v/>
      </c>
      <c r="AK23" s="77" t="str">
        <f>'20'!$R$55</f>
        <v/>
      </c>
      <c r="AL23" s="77" t="str">
        <f>'20'!$R$56</f>
        <v/>
      </c>
      <c r="AM23" s="77" t="str">
        <f>'20'!$R$57</f>
        <v/>
      </c>
      <c r="AN23" s="77" t="str">
        <f>'20'!$R$58</f>
        <v/>
      </c>
      <c r="AO23" s="77" t="str">
        <f>'20'!$R$59</f>
        <v/>
      </c>
      <c r="AP23" s="77" t="str">
        <f>'20'!$R$60</f>
        <v/>
      </c>
      <c r="AQ23" s="77" t="str">
        <f>'20'!$R$61</f>
        <v/>
      </c>
      <c r="AR23" s="77" t="str">
        <f>'20'!$R$68</f>
        <v/>
      </c>
      <c r="AS23" s="77" t="str">
        <f>'20'!$R$69</f>
        <v/>
      </c>
      <c r="AT23" s="77" t="str">
        <f>'20'!$R$76</f>
        <v/>
      </c>
      <c r="AU23" s="77" t="str">
        <f>'20'!$R$77</f>
        <v/>
      </c>
      <c r="AV23" s="77" t="str">
        <f>'20'!$R$78</f>
        <v/>
      </c>
      <c r="AW23" s="396"/>
      <c r="AX23" s="77" t="str">
        <f>'20'!$R$47</f>
        <v/>
      </c>
      <c r="AY23" s="396"/>
      <c r="AZ23" s="391" t="str">
        <f t="shared" si="22"/>
        <v>NA</v>
      </c>
      <c r="BA23" s="44" t="str">
        <f t="shared" si="23"/>
        <v>NA</v>
      </c>
      <c r="BC23" s="45" t="str">
        <f t="array" ref="BC23">IF(SUM(BO23+BP23)=0,"NA",((BO23)/(SUM(BO23+BP23))))</f>
        <v>NA</v>
      </c>
      <c r="BD23" s="45" t="str">
        <f t="shared" si="24"/>
        <v>NA</v>
      </c>
      <c r="BE23" s="45" t="str">
        <f t="array" ref="BE23">IF(SUM(BS23+BT23)=0,"NA",((BS23)/(SUM(BS23+BT23))))</f>
        <v>NA</v>
      </c>
      <c r="BF23" s="45" t="str">
        <f t="array" ref="BF23">IF(SUM(BU23+BV23)=0,"NA",((BU23)/(SUM(BU23+BV23))))</f>
        <v>NA</v>
      </c>
      <c r="BG23" s="45" t="str">
        <f t="array" ref="BG23">IF(SUM(BW23+BX23)=0,"NA",((BW23)/(SUM(BW23+BX23))))</f>
        <v>NA</v>
      </c>
      <c r="BH23" s="45" t="str">
        <f t="array" ref="BH23">IF(SUM(BY23+BZ23)=0,"NA",((BY23)/(SUM(BY23+BZ23))))</f>
        <v>NA</v>
      </c>
      <c r="BI23" s="46">
        <f t="shared" si="1"/>
        <v>0</v>
      </c>
      <c r="BJ23" s="46">
        <f t="shared" si="2"/>
        <v>0</v>
      </c>
      <c r="BK23" s="46">
        <f t="shared" si="3"/>
        <v>0</v>
      </c>
      <c r="BL23" s="47">
        <f t="shared" si="25"/>
        <v>0</v>
      </c>
      <c r="BM23" s="48">
        <f t="shared" si="26"/>
        <v>0</v>
      </c>
      <c r="BO23" s="46">
        <f t="shared" si="5"/>
        <v>0</v>
      </c>
      <c r="BP23" s="46">
        <f t="shared" si="6"/>
        <v>0</v>
      </c>
      <c r="BQ23" s="49">
        <f t="shared" si="7"/>
        <v>0</v>
      </c>
      <c r="BR23" s="49">
        <f t="shared" si="8"/>
        <v>0</v>
      </c>
      <c r="BS23" s="46">
        <f t="shared" si="9"/>
        <v>0</v>
      </c>
      <c r="BT23" s="46">
        <f t="shared" si="10"/>
        <v>0</v>
      </c>
      <c r="BU23" s="49">
        <f t="shared" si="11"/>
        <v>0</v>
      </c>
      <c r="BV23" s="49">
        <f t="shared" si="12"/>
        <v>0</v>
      </c>
      <c r="BW23" s="49">
        <f t="shared" si="13"/>
        <v>0</v>
      </c>
      <c r="BX23" s="49">
        <f t="shared" si="14"/>
        <v>0</v>
      </c>
      <c r="BY23" s="46">
        <f t="shared" si="15"/>
        <v>0</v>
      </c>
      <c r="BZ23" s="46">
        <f t="shared" si="16"/>
        <v>0</v>
      </c>
      <c r="CA23" s="56">
        <f t="shared" si="21"/>
        <v>0</v>
      </c>
      <c r="CB23" s="56">
        <f t="shared" si="4"/>
        <v>0</v>
      </c>
      <c r="CC23" s="56"/>
    </row>
    <row r="24" spans="1:175" ht="33" customHeight="1" x14ac:dyDescent="0.2">
      <c r="A24" s="40"/>
      <c r="B24" s="50"/>
      <c r="C24" s="39">
        <f>'Chart Summary'!C$8</f>
        <v>0</v>
      </c>
      <c r="D24" s="40">
        <f>'Chart Summary'!$O$6</f>
        <v>0</v>
      </c>
      <c r="E24" s="41">
        <f>'21'!B$2</f>
        <v>0</v>
      </c>
      <c r="F24" s="41">
        <f>'21'!F$6</f>
        <v>0</v>
      </c>
      <c r="G24" s="42"/>
      <c r="H24" s="43"/>
      <c r="I24" s="77" t="str">
        <f>'21'!$R$9</f>
        <v/>
      </c>
      <c r="J24" s="77" t="str">
        <f>'21'!$R$10</f>
        <v/>
      </c>
      <c r="K24" s="77" t="str">
        <f>'21'!$R$11</f>
        <v/>
      </c>
      <c r="L24" s="77" t="str">
        <f>'21'!$R$12</f>
        <v/>
      </c>
      <c r="M24" s="77" t="str">
        <f>'21'!$R$13</f>
        <v/>
      </c>
      <c r="N24" s="77" t="str">
        <f>'21'!$R$14</f>
        <v/>
      </c>
      <c r="O24" s="77" t="str">
        <f>'21'!$R$15</f>
        <v/>
      </c>
      <c r="P24" s="77" t="str">
        <f>'21'!$R$16</f>
        <v/>
      </c>
      <c r="Q24" s="77" t="str">
        <f>'21'!$R$17</f>
        <v/>
      </c>
      <c r="R24" s="77" t="str">
        <f>'21'!$R$18</f>
        <v/>
      </c>
      <c r="S24" s="77" t="str">
        <f>'21'!$R$19</f>
        <v/>
      </c>
      <c r="T24" s="77" t="str">
        <f>'21'!$R$26</f>
        <v/>
      </c>
      <c r="U24" s="77" t="str">
        <f>'21'!$R$27</f>
        <v/>
      </c>
      <c r="V24" s="77" t="str">
        <f>'21'!$R$28</f>
        <v/>
      </c>
      <c r="W24" s="77" t="str">
        <f>'21'!$R$29</f>
        <v/>
      </c>
      <c r="X24" s="77" t="str">
        <f>'21'!$R$30</f>
        <v/>
      </c>
      <c r="Y24" s="77" t="str">
        <f>'21'!$R$31</f>
        <v/>
      </c>
      <c r="Z24" s="77" t="str">
        <f>'21'!$R$32</f>
        <v/>
      </c>
      <c r="AA24" s="77" t="str">
        <f>'21'!$R$33</f>
        <v/>
      </c>
      <c r="AB24" s="77" t="str">
        <f>'21'!$R$40</f>
        <v/>
      </c>
      <c r="AC24" s="77" t="str">
        <f>'21'!$R$41</f>
        <v/>
      </c>
      <c r="AD24" s="77" t="str">
        <f>'21'!$R$42</f>
        <v/>
      </c>
      <c r="AE24" s="77" t="str">
        <f>'21'!$R$43</f>
        <v/>
      </c>
      <c r="AF24" s="77" t="str">
        <f>'21'!$R$44</f>
        <v/>
      </c>
      <c r="AG24" s="77" t="str">
        <f>'21'!$R$45</f>
        <v/>
      </c>
      <c r="AH24" s="77" t="str">
        <f>'21'!$R$46</f>
        <v/>
      </c>
      <c r="AI24" s="77" t="str">
        <f>'21'!$R$47</f>
        <v/>
      </c>
      <c r="AJ24" s="77" t="str">
        <f>'21'!$R$54</f>
        <v/>
      </c>
      <c r="AK24" s="77" t="str">
        <f>'21'!$R$55</f>
        <v/>
      </c>
      <c r="AL24" s="77" t="str">
        <f>'21'!$R$56</f>
        <v/>
      </c>
      <c r="AM24" s="77" t="str">
        <f>'21'!$R$57</f>
        <v/>
      </c>
      <c r="AN24" s="77" t="str">
        <f>'21'!$R$58</f>
        <v/>
      </c>
      <c r="AO24" s="77" t="str">
        <f>'21'!$R$59</f>
        <v/>
      </c>
      <c r="AP24" s="77" t="str">
        <f>'21'!$R$60</f>
        <v/>
      </c>
      <c r="AQ24" s="77" t="str">
        <f>'21'!$R$61</f>
        <v/>
      </c>
      <c r="AR24" s="77" t="str">
        <f>'21'!$R$68</f>
        <v/>
      </c>
      <c r="AS24" s="77" t="str">
        <f>'21'!$R$69</f>
        <v/>
      </c>
      <c r="AT24" s="77" t="str">
        <f>'21'!$R$76</f>
        <v/>
      </c>
      <c r="AU24" s="77" t="str">
        <f>'21'!$R$77</f>
        <v/>
      </c>
      <c r="AV24" s="77" t="str">
        <f>'21'!$R$78</f>
        <v/>
      </c>
      <c r="AW24" s="396"/>
      <c r="AX24" s="77" t="str">
        <f>'21'!$R$47</f>
        <v/>
      </c>
      <c r="AY24" s="396"/>
      <c r="AZ24" s="391" t="str">
        <f t="shared" si="22"/>
        <v>NA</v>
      </c>
      <c r="BA24" s="44" t="str">
        <f t="shared" si="23"/>
        <v>NA</v>
      </c>
      <c r="BC24" s="45" t="str">
        <f t="array" ref="BC24">IF(SUM(BO24+BP24)=0,"NA",((BO24)/(SUM(BO24+BP24))))</f>
        <v>NA</v>
      </c>
      <c r="BD24" s="45" t="str">
        <f t="shared" si="24"/>
        <v>NA</v>
      </c>
      <c r="BE24" s="45" t="str">
        <f t="array" ref="BE24">IF(SUM(BS24+BT24)=0,"NA",((BS24)/(SUM(BS24+BT24))))</f>
        <v>NA</v>
      </c>
      <c r="BF24" s="45" t="str">
        <f t="array" ref="BF24">IF(SUM(BU24+BV24)=0,"NA",((BU24)/(SUM(BU24+BV24))))</f>
        <v>NA</v>
      </c>
      <c r="BG24" s="45" t="str">
        <f t="array" ref="BG24">IF(SUM(BW24+BX24)=0,"NA",((BW24)/(SUM(BW24+BX24))))</f>
        <v>NA</v>
      </c>
      <c r="BH24" s="45" t="str">
        <f t="array" ref="BH24">IF(SUM(BY24+BZ24)=0,"NA",((BY24)/(SUM(BY24+BZ24))))</f>
        <v>NA</v>
      </c>
      <c r="BI24" s="46">
        <f t="shared" si="1"/>
        <v>0</v>
      </c>
      <c r="BJ24" s="46">
        <f t="shared" si="2"/>
        <v>0</v>
      </c>
      <c r="BK24" s="46">
        <f t="shared" si="3"/>
        <v>0</v>
      </c>
      <c r="BL24" s="47">
        <f t="shared" si="25"/>
        <v>0</v>
      </c>
      <c r="BM24" s="48">
        <f t="shared" si="26"/>
        <v>0</v>
      </c>
      <c r="BO24" s="46">
        <f t="shared" si="5"/>
        <v>0</v>
      </c>
      <c r="BP24" s="46">
        <f t="shared" si="6"/>
        <v>0</v>
      </c>
      <c r="BQ24" s="49">
        <f t="shared" si="7"/>
        <v>0</v>
      </c>
      <c r="BR24" s="49">
        <f t="shared" si="8"/>
        <v>0</v>
      </c>
      <c r="BS24" s="46">
        <f t="shared" si="9"/>
        <v>0</v>
      </c>
      <c r="BT24" s="46">
        <f t="shared" si="10"/>
        <v>0</v>
      </c>
      <c r="BU24" s="49">
        <f t="shared" si="11"/>
        <v>0</v>
      </c>
      <c r="BV24" s="49">
        <f t="shared" si="12"/>
        <v>0</v>
      </c>
      <c r="BW24" s="49">
        <f t="shared" si="13"/>
        <v>0</v>
      </c>
      <c r="BX24" s="49">
        <f t="shared" si="14"/>
        <v>0</v>
      </c>
      <c r="BY24" s="46">
        <f t="shared" si="15"/>
        <v>0</v>
      </c>
      <c r="BZ24" s="46">
        <f t="shared" si="16"/>
        <v>0</v>
      </c>
      <c r="CA24" s="56">
        <f t="shared" si="21"/>
        <v>0</v>
      </c>
      <c r="CB24" s="56">
        <f t="shared" si="4"/>
        <v>0</v>
      </c>
      <c r="CC24" s="56"/>
    </row>
    <row r="25" spans="1:175" ht="33" customHeight="1" x14ac:dyDescent="0.2">
      <c r="A25" s="40"/>
      <c r="B25" s="50"/>
      <c r="C25" s="39">
        <f>'Chart Summary'!C$8</f>
        <v>0</v>
      </c>
      <c r="D25" s="40">
        <f>'Chart Summary'!$O$6</f>
        <v>0</v>
      </c>
      <c r="E25" s="41">
        <f>'22'!B$2</f>
        <v>0</v>
      </c>
      <c r="F25" s="41">
        <f>'22'!F$6</f>
        <v>0</v>
      </c>
      <c r="G25" s="42"/>
      <c r="H25" s="43"/>
      <c r="I25" s="77" t="str">
        <f>'22'!$R$9</f>
        <v/>
      </c>
      <c r="J25" s="77" t="str">
        <f>'22'!$R$10</f>
        <v/>
      </c>
      <c r="K25" s="77" t="str">
        <f>'22'!$R$11</f>
        <v/>
      </c>
      <c r="L25" s="77" t="str">
        <f>'22'!$R$12</f>
        <v/>
      </c>
      <c r="M25" s="77" t="str">
        <f>'22'!$R$13</f>
        <v/>
      </c>
      <c r="N25" s="77" t="str">
        <f>'22'!$R$14</f>
        <v/>
      </c>
      <c r="O25" s="77" t="str">
        <f>'22'!$R$15</f>
        <v/>
      </c>
      <c r="P25" s="77" t="str">
        <f>'22'!$R$16</f>
        <v/>
      </c>
      <c r="Q25" s="77" t="str">
        <f>'22'!$R$17</f>
        <v/>
      </c>
      <c r="R25" s="77" t="str">
        <f>'22'!$R$18</f>
        <v/>
      </c>
      <c r="S25" s="77" t="str">
        <f>'22'!$R$19</f>
        <v/>
      </c>
      <c r="T25" s="77" t="str">
        <f>'22'!$R$26</f>
        <v/>
      </c>
      <c r="U25" s="77" t="str">
        <f>'22'!$R$27</f>
        <v/>
      </c>
      <c r="V25" s="77" t="str">
        <f>'22'!$R$28</f>
        <v/>
      </c>
      <c r="W25" s="77" t="str">
        <f>'22'!$R$29</f>
        <v/>
      </c>
      <c r="X25" s="77" t="str">
        <f>'22'!$R$30</f>
        <v/>
      </c>
      <c r="Y25" s="77" t="str">
        <f>'22'!$R$31</f>
        <v/>
      </c>
      <c r="Z25" s="77" t="str">
        <f>'22'!$R$32</f>
        <v/>
      </c>
      <c r="AA25" s="77" t="str">
        <f>'22'!$R$33</f>
        <v/>
      </c>
      <c r="AB25" s="77" t="str">
        <f>'22'!$R$40</f>
        <v/>
      </c>
      <c r="AC25" s="77" t="str">
        <f>'22'!$R$41</f>
        <v/>
      </c>
      <c r="AD25" s="77" t="str">
        <f>'22'!$R$42</f>
        <v/>
      </c>
      <c r="AE25" s="77" t="str">
        <f>'22'!$R$43</f>
        <v/>
      </c>
      <c r="AF25" s="77" t="str">
        <f>'22'!$R$44</f>
        <v/>
      </c>
      <c r="AG25" s="77" t="str">
        <f>'22'!$R$45</f>
        <v/>
      </c>
      <c r="AH25" s="77" t="str">
        <f>'22'!$R$46</f>
        <v/>
      </c>
      <c r="AI25" s="77" t="str">
        <f>'22'!$R$47</f>
        <v/>
      </c>
      <c r="AJ25" s="77" t="str">
        <f>'22'!$R$54</f>
        <v/>
      </c>
      <c r="AK25" s="77" t="str">
        <f>'22'!$R$55</f>
        <v/>
      </c>
      <c r="AL25" s="77" t="str">
        <f>'22'!$R$56</f>
        <v/>
      </c>
      <c r="AM25" s="77" t="str">
        <f>'22'!$R$57</f>
        <v/>
      </c>
      <c r="AN25" s="77" t="str">
        <f>'22'!$R$58</f>
        <v/>
      </c>
      <c r="AO25" s="77" t="str">
        <f>'22'!$R$59</f>
        <v/>
      </c>
      <c r="AP25" s="77" t="str">
        <f>'22'!$R$60</f>
        <v/>
      </c>
      <c r="AQ25" s="77" t="str">
        <f>'22'!$R$61</f>
        <v/>
      </c>
      <c r="AR25" s="77" t="str">
        <f>'22'!$R$68</f>
        <v/>
      </c>
      <c r="AS25" s="77" t="str">
        <f>'22'!$R$69</f>
        <v/>
      </c>
      <c r="AT25" s="77" t="str">
        <f>'22'!$R$76</f>
        <v/>
      </c>
      <c r="AU25" s="77" t="str">
        <f>'22'!$R$77</f>
        <v/>
      </c>
      <c r="AV25" s="77" t="str">
        <f>'22'!$R$78</f>
        <v/>
      </c>
      <c r="AW25" s="396"/>
      <c r="AX25" s="77" t="str">
        <f>'22'!$R$47</f>
        <v/>
      </c>
      <c r="AY25" s="396"/>
      <c r="AZ25" s="391" t="str">
        <f t="shared" si="22"/>
        <v>NA</v>
      </c>
      <c r="BA25" s="44" t="str">
        <f t="shared" si="23"/>
        <v>NA</v>
      </c>
      <c r="BC25" s="45" t="str">
        <f t="array" ref="BC25">IF(SUM(BO25+BP25)=0,"NA",((BO25)/(SUM(BO25+BP25))))</f>
        <v>NA</v>
      </c>
      <c r="BD25" s="45" t="str">
        <f t="shared" si="24"/>
        <v>NA</v>
      </c>
      <c r="BE25" s="45" t="str">
        <f t="array" ref="BE25">IF(SUM(BS25+BT25)=0,"NA",((BS25)/(SUM(BS25+BT25))))</f>
        <v>NA</v>
      </c>
      <c r="BF25" s="45" t="str">
        <f t="array" ref="BF25">IF(SUM(BU25+BV25)=0,"NA",((BU25)/(SUM(BU25+BV25))))</f>
        <v>NA</v>
      </c>
      <c r="BG25" s="45" t="str">
        <f t="array" ref="BG25">IF(SUM(BW25+BX25)=0,"NA",((BW25)/(SUM(BW25+BX25))))</f>
        <v>NA</v>
      </c>
      <c r="BH25" s="45" t="str">
        <f t="array" ref="BH25">IF(SUM(BY25+BZ25)=0,"NA",((BY25)/(SUM(BY25+BZ25))))</f>
        <v>NA</v>
      </c>
      <c r="BI25" s="46">
        <f t="shared" si="1"/>
        <v>0</v>
      </c>
      <c r="BJ25" s="46">
        <f t="shared" si="2"/>
        <v>0</v>
      </c>
      <c r="BK25" s="46">
        <f t="shared" si="3"/>
        <v>0</v>
      </c>
      <c r="BL25" s="47">
        <f t="shared" si="25"/>
        <v>0</v>
      </c>
      <c r="BM25" s="48">
        <f t="shared" si="26"/>
        <v>0</v>
      </c>
      <c r="BO25" s="46">
        <f t="shared" si="5"/>
        <v>0</v>
      </c>
      <c r="BP25" s="46">
        <f t="shared" si="6"/>
        <v>0</v>
      </c>
      <c r="BQ25" s="49">
        <f t="shared" si="7"/>
        <v>0</v>
      </c>
      <c r="BR25" s="49">
        <f t="shared" si="8"/>
        <v>0</v>
      </c>
      <c r="BS25" s="46">
        <f t="shared" si="9"/>
        <v>0</v>
      </c>
      <c r="BT25" s="46">
        <f t="shared" si="10"/>
        <v>0</v>
      </c>
      <c r="BU25" s="49">
        <f t="shared" si="11"/>
        <v>0</v>
      </c>
      <c r="BV25" s="49">
        <f t="shared" si="12"/>
        <v>0</v>
      </c>
      <c r="BW25" s="49">
        <f t="shared" si="13"/>
        <v>0</v>
      </c>
      <c r="BX25" s="49">
        <f t="shared" si="14"/>
        <v>0</v>
      </c>
      <c r="BY25" s="46">
        <f t="shared" si="15"/>
        <v>0</v>
      </c>
      <c r="BZ25" s="46">
        <f t="shared" si="16"/>
        <v>0</v>
      </c>
      <c r="CA25" s="56">
        <f t="shared" si="21"/>
        <v>0</v>
      </c>
      <c r="CB25" s="56">
        <f t="shared" si="4"/>
        <v>0</v>
      </c>
      <c r="CC25" s="56"/>
    </row>
    <row r="26" spans="1:175" ht="33" customHeight="1" x14ac:dyDescent="0.2">
      <c r="A26" s="40"/>
      <c r="B26" s="50"/>
      <c r="C26" s="39"/>
      <c r="D26" s="174"/>
      <c r="E26" s="41"/>
      <c r="F26" s="41"/>
      <c r="G26" s="42"/>
      <c r="H26" s="43"/>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396"/>
      <c r="AX26" s="77"/>
      <c r="AY26" s="396"/>
      <c r="AZ26" s="391"/>
      <c r="BA26" s="44"/>
      <c r="BC26" s="45"/>
      <c r="BD26" s="45"/>
      <c r="BE26" s="45"/>
      <c r="BF26" s="45"/>
      <c r="BG26" s="45"/>
      <c r="BH26" s="45"/>
      <c r="BI26" s="46"/>
      <c r="BJ26" s="46"/>
      <c r="BK26" s="46"/>
      <c r="BL26" s="47"/>
      <c r="BM26" s="48"/>
      <c r="BO26" s="46"/>
      <c r="BP26" s="46"/>
      <c r="BQ26" s="49"/>
      <c r="BR26" s="49"/>
      <c r="BS26" s="46"/>
      <c r="BT26" s="46"/>
      <c r="BU26" s="49"/>
      <c r="BV26" s="49"/>
      <c r="BW26" s="49"/>
      <c r="BX26" s="49"/>
      <c r="BY26" s="46"/>
      <c r="BZ26" s="46"/>
      <c r="CA26" s="56"/>
      <c r="CB26" s="56"/>
      <c r="CC26" s="56"/>
    </row>
    <row r="27" spans="1:175" s="150" customFormat="1" ht="33" customHeight="1" x14ac:dyDescent="0.2">
      <c r="A27" s="148"/>
      <c r="B27" s="148"/>
      <c r="C27" s="149"/>
      <c r="D27" s="158"/>
      <c r="E27" s="151"/>
      <c r="F27" s="151"/>
      <c r="G27" s="152"/>
      <c r="H27" s="153"/>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4"/>
      <c r="AL27" s="154"/>
      <c r="AM27" s="154"/>
      <c r="AN27" s="154"/>
      <c r="AO27" s="154"/>
      <c r="AP27" s="154"/>
      <c r="AQ27" s="154"/>
      <c r="AR27" s="154"/>
      <c r="AS27" s="154"/>
      <c r="AT27" s="154"/>
      <c r="AU27" s="154"/>
      <c r="AV27" s="154"/>
      <c r="AW27" s="397"/>
      <c r="AX27" s="154"/>
      <c r="AY27" s="397"/>
      <c r="AZ27" s="392"/>
      <c r="BA27" s="155"/>
      <c r="BB27" s="156"/>
      <c r="BC27" s="157"/>
      <c r="BD27" s="157"/>
      <c r="BE27" s="157"/>
      <c r="BF27" s="157"/>
      <c r="BG27" s="157"/>
      <c r="BH27" s="157"/>
      <c r="BI27" s="158"/>
      <c r="BJ27" s="158"/>
      <c r="BK27" s="158"/>
      <c r="BL27" s="152"/>
      <c r="BM27" s="148"/>
      <c r="BN27" s="156"/>
      <c r="BO27" s="158"/>
      <c r="BP27" s="158"/>
      <c r="BQ27" s="159"/>
      <c r="BR27" s="159"/>
      <c r="BS27" s="158"/>
      <c r="BT27" s="158"/>
      <c r="BU27" s="159"/>
      <c r="BV27" s="158"/>
      <c r="BW27" s="159"/>
      <c r="BX27" s="159"/>
      <c r="BY27" s="158"/>
      <c r="BZ27" s="158"/>
      <c r="CA27" s="158"/>
      <c r="CB27" s="158"/>
      <c r="CC27" s="158"/>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row>
    <row r="28" spans="1:175" ht="33" customHeight="1" x14ac:dyDescent="0.2">
      <c r="A28" s="40"/>
      <c r="B28" s="50"/>
      <c r="C28" s="40"/>
      <c r="D28" s="40"/>
      <c r="E28" s="41"/>
      <c r="F28" s="41"/>
      <c r="G28" s="42"/>
      <c r="H28" s="43"/>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398"/>
      <c r="AX28" s="42"/>
      <c r="AY28" s="398"/>
      <c r="AZ28" s="391"/>
      <c r="BA28" s="44"/>
      <c r="BC28" s="45"/>
      <c r="BD28" s="45"/>
      <c r="BE28" s="45"/>
      <c r="BF28" s="45"/>
      <c r="BG28" s="45"/>
      <c r="BH28" s="45"/>
      <c r="BI28" s="46"/>
      <c r="BJ28" s="46"/>
      <c r="BK28" s="46"/>
      <c r="BL28" s="47"/>
      <c r="BM28" s="48"/>
      <c r="BO28" s="46"/>
      <c r="BP28" s="46"/>
      <c r="BQ28" s="49"/>
      <c r="BR28" s="49"/>
      <c r="BS28" s="46"/>
      <c r="BT28" s="46"/>
      <c r="BU28" s="49"/>
      <c r="BV28" s="46"/>
      <c r="BW28" s="49"/>
      <c r="BX28" s="49"/>
      <c r="BY28" s="46"/>
      <c r="BZ28" s="46"/>
      <c r="CA28" s="56"/>
      <c r="CB28" s="56"/>
      <c r="CC28" s="56"/>
    </row>
    <row r="29" spans="1:175" ht="33" customHeight="1" x14ac:dyDescent="0.2">
      <c r="A29" s="40"/>
      <c r="B29" s="51">
        <f>'Chart Summary'!$C$4</f>
        <v>0</v>
      </c>
      <c r="C29" s="66"/>
      <c r="D29" s="40"/>
      <c r="E29" s="41"/>
      <c r="F29" s="41"/>
      <c r="G29" s="42"/>
      <c r="H29" s="43"/>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398"/>
      <c r="AX29" s="42"/>
      <c r="AY29" s="398"/>
      <c r="AZ29" s="391"/>
      <c r="BA29" s="44"/>
      <c r="BC29" s="45"/>
      <c r="BD29" s="45"/>
      <c r="BE29" s="45"/>
      <c r="BF29" s="45"/>
      <c r="BG29" s="45"/>
      <c r="BH29" s="45"/>
      <c r="BI29" s="46"/>
      <c r="BJ29" s="46"/>
      <c r="BK29" s="46"/>
      <c r="BL29" s="47"/>
      <c r="BM29" s="48"/>
      <c r="BO29" s="46"/>
      <c r="BP29" s="46"/>
      <c r="BQ29" s="49"/>
      <c r="BR29" s="49"/>
      <c r="BS29" s="46"/>
      <c r="BT29" s="46"/>
      <c r="BU29" s="49"/>
      <c r="BV29" s="46"/>
      <c r="BW29" s="49"/>
      <c r="BX29" s="49"/>
      <c r="BY29" s="46"/>
      <c r="BZ29" s="46"/>
      <c r="CA29" s="56"/>
      <c r="CB29" s="56"/>
      <c r="CC29" s="56"/>
    </row>
    <row r="30" spans="1:175" ht="33" customHeight="1" x14ac:dyDescent="0.25">
      <c r="A30" s="40"/>
      <c r="B30" s="52" t="s">
        <v>42</v>
      </c>
      <c r="C30" s="53" t="str">
        <f>IF(G30=0,"",G30/C32)</f>
        <v/>
      </c>
      <c r="D30" s="54" t="s">
        <v>40</v>
      </c>
      <c r="E30" s="55">
        <f>COUNTIF(E4:E25,"&gt;0")</f>
        <v>0</v>
      </c>
      <c r="F30" s="329"/>
      <c r="G30" s="56">
        <f>BO32</f>
        <v>0</v>
      </c>
      <c r="H30" s="57" t="s">
        <v>36</v>
      </c>
      <c r="I30" s="336">
        <f t="shared" ref="I30:T30" si="27">COUNTIF(I4:I29,"y")</f>
        <v>0</v>
      </c>
      <c r="J30" s="56">
        <f t="shared" si="27"/>
        <v>0</v>
      </c>
      <c r="K30" s="56">
        <f t="shared" si="27"/>
        <v>0</v>
      </c>
      <c r="L30" s="56">
        <f t="shared" si="27"/>
        <v>0</v>
      </c>
      <c r="M30" s="56">
        <f t="shared" si="27"/>
        <v>0</v>
      </c>
      <c r="N30" s="56">
        <f t="shared" si="27"/>
        <v>0</v>
      </c>
      <c r="O30" s="56">
        <f t="shared" si="27"/>
        <v>0</v>
      </c>
      <c r="P30" s="56">
        <f t="shared" si="27"/>
        <v>0</v>
      </c>
      <c r="Q30" s="56">
        <f t="shared" si="27"/>
        <v>0</v>
      </c>
      <c r="R30" s="56">
        <f t="shared" si="27"/>
        <v>0</v>
      </c>
      <c r="S30" s="56">
        <f t="shared" si="27"/>
        <v>0</v>
      </c>
      <c r="T30" s="56">
        <f t="shared" si="27"/>
        <v>0</v>
      </c>
      <c r="U30" s="56">
        <f t="shared" ref="U30:AD30" si="28">COUNTIF(U4:U29,"y")</f>
        <v>0</v>
      </c>
      <c r="V30" s="56">
        <f t="shared" si="28"/>
        <v>0</v>
      </c>
      <c r="W30" s="56">
        <f t="shared" si="28"/>
        <v>0</v>
      </c>
      <c r="X30" s="56">
        <f t="shared" si="28"/>
        <v>0</v>
      </c>
      <c r="Y30" s="56">
        <f t="shared" si="28"/>
        <v>0</v>
      </c>
      <c r="Z30" s="56">
        <f t="shared" si="28"/>
        <v>0</v>
      </c>
      <c r="AA30" s="56">
        <f t="shared" ref="AA30" si="29">COUNTIF(AA4:AA29,"y")</f>
        <v>0</v>
      </c>
      <c r="AB30" s="56">
        <f t="shared" ref="AB30" si="30">COUNTIF(AB4:AB29,"y")</f>
        <v>0</v>
      </c>
      <c r="AC30" s="56">
        <f t="shared" si="28"/>
        <v>0</v>
      </c>
      <c r="AD30" s="56">
        <f t="shared" si="28"/>
        <v>0</v>
      </c>
      <c r="AE30" s="56">
        <f t="shared" ref="AE30:AV30" si="31">COUNTIF(AE4:AE29,"y")</f>
        <v>0</v>
      </c>
      <c r="AF30" s="56">
        <f t="shared" si="31"/>
        <v>0</v>
      </c>
      <c r="AG30" s="56">
        <f t="shared" si="31"/>
        <v>0</v>
      </c>
      <c r="AH30" s="56">
        <f t="shared" si="31"/>
        <v>0</v>
      </c>
      <c r="AI30" s="56">
        <f t="shared" si="31"/>
        <v>0</v>
      </c>
      <c r="AJ30" s="56">
        <f t="shared" si="31"/>
        <v>0</v>
      </c>
      <c r="AK30" s="56">
        <f t="shared" si="31"/>
        <v>0</v>
      </c>
      <c r="AL30" s="56">
        <f t="shared" si="31"/>
        <v>0</v>
      </c>
      <c r="AM30" s="56">
        <f t="shared" si="31"/>
        <v>0</v>
      </c>
      <c r="AN30" s="56">
        <f t="shared" si="31"/>
        <v>0</v>
      </c>
      <c r="AO30" s="56">
        <f t="shared" ref="AO30" si="32">COUNTIF(AO4:AO29,"y")</f>
        <v>0</v>
      </c>
      <c r="AP30" s="56">
        <f t="shared" si="31"/>
        <v>0</v>
      </c>
      <c r="AQ30" s="56">
        <f t="shared" ref="AQ30" si="33">COUNTIF(AQ4:AQ29,"y")</f>
        <v>0</v>
      </c>
      <c r="AR30" s="56">
        <f t="shared" si="31"/>
        <v>0</v>
      </c>
      <c r="AS30" s="56">
        <f t="shared" si="31"/>
        <v>0</v>
      </c>
      <c r="AT30" s="56">
        <f t="shared" si="31"/>
        <v>0</v>
      </c>
      <c r="AU30" s="56">
        <f t="shared" si="31"/>
        <v>0</v>
      </c>
      <c r="AV30" s="56">
        <f t="shared" si="31"/>
        <v>0</v>
      </c>
      <c r="AW30" s="399"/>
      <c r="AX30" s="56">
        <f t="shared" ref="AX30" si="34">COUNTIF(AX4:AX29,"y")</f>
        <v>0</v>
      </c>
      <c r="AY30" s="399"/>
      <c r="AZ30" s="393"/>
      <c r="BA30" s="56"/>
      <c r="BB30" s="56"/>
      <c r="BC30" s="45" t="e">
        <f>(BO30)/(SUM(BO30+BP30))</f>
        <v>#DIV/0!</v>
      </c>
      <c r="BD30" s="45" t="e">
        <f>(BQ30)/(SUM(BQ30+BR30))</f>
        <v>#DIV/0!</v>
      </c>
      <c r="BE30" s="45" t="e">
        <f>(BS30)/(SUM(BS30+BT30))</f>
        <v>#DIV/0!</v>
      </c>
      <c r="BF30" s="45" t="e">
        <f>(BU30)/(SUM(BU30+BV30))</f>
        <v>#DIV/0!</v>
      </c>
      <c r="BG30" s="45" t="e">
        <f>(BW30)/(SUM(BW30+BX30))</f>
        <v>#DIV/0!</v>
      </c>
      <c r="BH30" s="45" t="e">
        <f>(BY30)/(SUM(BY30+BZ30))</f>
        <v>#DIV/0!</v>
      </c>
      <c r="BI30" s="46">
        <f>SUM(BK4:BK29)</f>
        <v>0</v>
      </c>
      <c r="BJ30" s="46">
        <f>SUM(BL4:BL29)</f>
        <v>0</v>
      </c>
      <c r="BK30" s="46">
        <f>SUM(BM4:BM29)</f>
        <v>0</v>
      </c>
      <c r="BL30" s="58">
        <f>SUM(BN4:BN29)</f>
        <v>0</v>
      </c>
      <c r="BM30" s="58">
        <f>SUM(BO4:BO29)</f>
        <v>0</v>
      </c>
      <c r="BN30" s="59"/>
      <c r="BO30" s="58">
        <f t="shared" ref="BO30:CB30" si="35">SUM(BO4:BO29)</f>
        <v>0</v>
      </c>
      <c r="BP30" s="58">
        <f t="shared" si="35"/>
        <v>0</v>
      </c>
      <c r="BQ30" s="58">
        <f t="shared" si="35"/>
        <v>0</v>
      </c>
      <c r="BR30" s="58">
        <f t="shared" si="35"/>
        <v>0</v>
      </c>
      <c r="BS30" s="58">
        <f t="shared" si="35"/>
        <v>0</v>
      </c>
      <c r="BT30" s="58">
        <f t="shared" si="35"/>
        <v>0</v>
      </c>
      <c r="BU30" s="58">
        <f t="shared" si="35"/>
        <v>0</v>
      </c>
      <c r="BV30" s="58">
        <f t="shared" si="35"/>
        <v>0</v>
      </c>
      <c r="BW30" s="58">
        <f t="shared" si="35"/>
        <v>0</v>
      </c>
      <c r="BX30" s="58">
        <f t="shared" si="35"/>
        <v>0</v>
      </c>
      <c r="BY30" s="58">
        <f t="shared" si="35"/>
        <v>0</v>
      </c>
      <c r="BZ30" s="58">
        <f t="shared" si="35"/>
        <v>0</v>
      </c>
      <c r="CA30" s="58">
        <f t="shared" si="35"/>
        <v>0</v>
      </c>
      <c r="CB30" s="58">
        <f t="shared" si="35"/>
        <v>0</v>
      </c>
      <c r="CC30" s="56"/>
    </row>
    <row r="31" spans="1:175" s="95" customFormat="1" ht="33" customHeight="1" x14ac:dyDescent="0.25">
      <c r="A31" s="50"/>
      <c r="B31" s="87" t="s">
        <v>41</v>
      </c>
      <c r="C31" s="88" t="e">
        <f>G31/C32</f>
        <v>#DIV/0!</v>
      </c>
      <c r="D31" s="50"/>
      <c r="E31" s="89"/>
      <c r="F31" s="327"/>
      <c r="G31" s="56">
        <f>BP32</f>
        <v>0</v>
      </c>
      <c r="H31" s="91" t="s">
        <v>37</v>
      </c>
      <c r="I31" s="337">
        <f t="shared" ref="I31:T31" si="36">COUNTIF(I4:I29,"n")</f>
        <v>0</v>
      </c>
      <c r="J31" s="90">
        <f t="shared" si="36"/>
        <v>0</v>
      </c>
      <c r="K31" s="90">
        <f t="shared" si="36"/>
        <v>0</v>
      </c>
      <c r="L31" s="90">
        <f t="shared" si="36"/>
        <v>0</v>
      </c>
      <c r="M31" s="90">
        <f t="shared" si="36"/>
        <v>0</v>
      </c>
      <c r="N31" s="90">
        <f t="shared" si="36"/>
        <v>0</v>
      </c>
      <c r="O31" s="90">
        <f t="shared" si="36"/>
        <v>0</v>
      </c>
      <c r="P31" s="90">
        <f t="shared" si="36"/>
        <v>0</v>
      </c>
      <c r="Q31" s="90">
        <f t="shared" si="36"/>
        <v>0</v>
      </c>
      <c r="R31" s="90">
        <f t="shared" si="36"/>
        <v>0</v>
      </c>
      <c r="S31" s="90">
        <f t="shared" si="36"/>
        <v>0</v>
      </c>
      <c r="T31" s="90">
        <f t="shared" si="36"/>
        <v>0</v>
      </c>
      <c r="U31" s="90">
        <f t="shared" ref="U31:AD31" si="37">COUNTIF(U4:U29,"n")</f>
        <v>0</v>
      </c>
      <c r="V31" s="90">
        <f t="shared" si="37"/>
        <v>0</v>
      </c>
      <c r="W31" s="90">
        <f t="shared" si="37"/>
        <v>0</v>
      </c>
      <c r="X31" s="90">
        <f t="shared" si="37"/>
        <v>0</v>
      </c>
      <c r="Y31" s="90">
        <f t="shared" si="37"/>
        <v>0</v>
      </c>
      <c r="Z31" s="90">
        <f t="shared" si="37"/>
        <v>0</v>
      </c>
      <c r="AA31" s="90">
        <f t="shared" ref="AA31" si="38">COUNTIF(AA4:AA29,"n")</f>
        <v>0</v>
      </c>
      <c r="AB31" s="90">
        <f t="shared" ref="AB31" si="39">COUNTIF(AB4:AB29,"n")</f>
        <v>0</v>
      </c>
      <c r="AC31" s="90">
        <f t="shared" si="37"/>
        <v>0</v>
      </c>
      <c r="AD31" s="90">
        <f t="shared" si="37"/>
        <v>0</v>
      </c>
      <c r="AE31" s="90">
        <f t="shared" ref="AE31:AV31" si="40">COUNTIF(AE4:AE29,"n")</f>
        <v>0</v>
      </c>
      <c r="AF31" s="90">
        <f t="shared" si="40"/>
        <v>0</v>
      </c>
      <c r="AG31" s="90">
        <f t="shared" si="40"/>
        <v>0</v>
      </c>
      <c r="AH31" s="90">
        <f t="shared" si="40"/>
        <v>0</v>
      </c>
      <c r="AI31" s="90">
        <f t="shared" si="40"/>
        <v>0</v>
      </c>
      <c r="AJ31" s="90">
        <f t="shared" si="40"/>
        <v>0</v>
      </c>
      <c r="AK31" s="90">
        <f t="shared" si="40"/>
        <v>0</v>
      </c>
      <c r="AL31" s="90">
        <f t="shared" si="40"/>
        <v>0</v>
      </c>
      <c r="AM31" s="90">
        <f t="shared" si="40"/>
        <v>0</v>
      </c>
      <c r="AN31" s="90">
        <f t="shared" si="40"/>
        <v>0</v>
      </c>
      <c r="AO31" s="90">
        <f t="shared" ref="AO31" si="41">COUNTIF(AO4:AO29,"n")</f>
        <v>0</v>
      </c>
      <c r="AP31" s="90">
        <f t="shared" si="40"/>
        <v>0</v>
      </c>
      <c r="AQ31" s="90">
        <f t="shared" ref="AQ31" si="42">COUNTIF(AQ4:AQ29,"n")</f>
        <v>0</v>
      </c>
      <c r="AR31" s="90">
        <f t="shared" si="40"/>
        <v>0</v>
      </c>
      <c r="AS31" s="90">
        <f t="shared" si="40"/>
        <v>0</v>
      </c>
      <c r="AT31" s="90">
        <f t="shared" si="40"/>
        <v>0</v>
      </c>
      <c r="AU31" s="90">
        <f t="shared" si="40"/>
        <v>0</v>
      </c>
      <c r="AV31" s="90">
        <f t="shared" si="40"/>
        <v>0</v>
      </c>
      <c r="AW31" s="400"/>
      <c r="AX31" s="90">
        <f t="shared" ref="AX31" si="43">COUNTIF(AX4:AX29,"n")</f>
        <v>0</v>
      </c>
      <c r="AY31" s="400"/>
      <c r="AZ31" s="394"/>
      <c r="BA31" s="90"/>
      <c r="BB31" s="90"/>
      <c r="BC31" s="90"/>
      <c r="BD31" s="92"/>
      <c r="BE31" s="93"/>
      <c r="BF31" s="93"/>
      <c r="BG31" s="92"/>
      <c r="BH31" s="94"/>
      <c r="BI31" s="94"/>
      <c r="BJ31" s="94"/>
      <c r="BK31" s="94"/>
      <c r="BL31" s="94"/>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row>
    <row r="32" spans="1:175" ht="33" customHeight="1" x14ac:dyDescent="0.25">
      <c r="A32" s="40"/>
      <c r="B32" s="64" t="s">
        <v>43</v>
      </c>
      <c r="C32" s="42">
        <f>SUM(G30:G31)</f>
        <v>0</v>
      </c>
      <c r="D32" s="40"/>
      <c r="E32" s="62"/>
      <c r="F32" s="328"/>
      <c r="G32" s="56">
        <f>SUM(I32:AV32)</f>
        <v>0</v>
      </c>
      <c r="H32" s="57" t="s">
        <v>38</v>
      </c>
      <c r="I32" s="336">
        <f t="shared" ref="I32:T32" si="44">COUNTIF(I4:I29,"na")</f>
        <v>0</v>
      </c>
      <c r="J32" s="56">
        <f t="shared" si="44"/>
        <v>0</v>
      </c>
      <c r="K32" s="56">
        <f t="shared" si="44"/>
        <v>0</v>
      </c>
      <c r="L32" s="56">
        <f t="shared" si="44"/>
        <v>0</v>
      </c>
      <c r="M32" s="56">
        <f t="shared" si="44"/>
        <v>0</v>
      </c>
      <c r="N32" s="56">
        <f t="shared" si="44"/>
        <v>0</v>
      </c>
      <c r="O32" s="56">
        <f t="shared" si="44"/>
        <v>0</v>
      </c>
      <c r="P32" s="56">
        <f t="shared" si="44"/>
        <v>0</v>
      </c>
      <c r="Q32" s="56">
        <f t="shared" si="44"/>
        <v>0</v>
      </c>
      <c r="R32" s="56">
        <f t="shared" si="44"/>
        <v>0</v>
      </c>
      <c r="S32" s="56">
        <f t="shared" si="44"/>
        <v>0</v>
      </c>
      <c r="T32" s="56">
        <f t="shared" si="44"/>
        <v>0</v>
      </c>
      <c r="U32" s="56">
        <f t="shared" ref="U32:AD32" si="45">COUNTIF(U4:U29,"na")</f>
        <v>0</v>
      </c>
      <c r="V32" s="56">
        <f t="shared" si="45"/>
        <v>0</v>
      </c>
      <c r="W32" s="56">
        <f t="shared" si="45"/>
        <v>0</v>
      </c>
      <c r="X32" s="56">
        <f t="shared" si="45"/>
        <v>0</v>
      </c>
      <c r="Y32" s="56">
        <f t="shared" si="45"/>
        <v>0</v>
      </c>
      <c r="Z32" s="56">
        <f t="shared" si="45"/>
        <v>0</v>
      </c>
      <c r="AA32" s="56">
        <f t="shared" ref="AA32" si="46">COUNTIF(AA4:AA29,"na")</f>
        <v>0</v>
      </c>
      <c r="AB32" s="56">
        <f t="shared" ref="AB32" si="47">COUNTIF(AB4:AB29,"na")</f>
        <v>0</v>
      </c>
      <c r="AC32" s="56">
        <f t="shared" si="45"/>
        <v>0</v>
      </c>
      <c r="AD32" s="56">
        <f t="shared" si="45"/>
        <v>0</v>
      </c>
      <c r="AE32" s="56">
        <f t="shared" ref="AE32:AV32" si="48">COUNTIF(AE4:AE29,"na")</f>
        <v>0</v>
      </c>
      <c r="AF32" s="56">
        <f t="shared" si="48"/>
        <v>0</v>
      </c>
      <c r="AG32" s="56">
        <f t="shared" si="48"/>
        <v>0</v>
      </c>
      <c r="AH32" s="56">
        <f t="shared" si="48"/>
        <v>0</v>
      </c>
      <c r="AI32" s="56">
        <f t="shared" si="48"/>
        <v>0</v>
      </c>
      <c r="AJ32" s="56">
        <f t="shared" si="48"/>
        <v>0</v>
      </c>
      <c r="AK32" s="56">
        <f t="shared" si="48"/>
        <v>0</v>
      </c>
      <c r="AL32" s="56">
        <f t="shared" si="48"/>
        <v>0</v>
      </c>
      <c r="AM32" s="56">
        <f t="shared" si="48"/>
        <v>0</v>
      </c>
      <c r="AN32" s="56">
        <f t="shared" si="48"/>
        <v>0</v>
      </c>
      <c r="AO32" s="56">
        <f t="shared" ref="AO32" si="49">COUNTIF(AO4:AO29,"na")</f>
        <v>0</v>
      </c>
      <c r="AP32" s="56">
        <f t="shared" si="48"/>
        <v>0</v>
      </c>
      <c r="AQ32" s="56">
        <f t="shared" ref="AQ32" si="50">COUNTIF(AQ4:AQ29,"na")</f>
        <v>0</v>
      </c>
      <c r="AR32" s="56">
        <f t="shared" si="48"/>
        <v>0</v>
      </c>
      <c r="AS32" s="56">
        <f t="shared" si="48"/>
        <v>0</v>
      </c>
      <c r="AT32" s="56">
        <f t="shared" si="48"/>
        <v>0</v>
      </c>
      <c r="AU32" s="56">
        <f t="shared" si="48"/>
        <v>0</v>
      </c>
      <c r="AV32" s="56">
        <f t="shared" si="48"/>
        <v>0</v>
      </c>
      <c r="AW32" s="399"/>
      <c r="AX32" s="56">
        <f t="shared" ref="AX32" si="51">COUNTIF(AX4:AX29,"na")</f>
        <v>0</v>
      </c>
      <c r="AY32" s="399"/>
      <c r="AZ32" s="393"/>
      <c r="BA32" s="56"/>
      <c r="BB32" s="56"/>
      <c r="BC32" s="56"/>
      <c r="BE32" s="30"/>
      <c r="BF32" s="30"/>
      <c r="BH32" s="63"/>
      <c r="BI32" s="63"/>
      <c r="BJ32" s="63"/>
      <c r="BK32" s="63"/>
      <c r="BL32" s="63"/>
      <c r="BO32" s="29">
        <f>SUM(BO30+BQ30+BS30+BU30+BW30+BY30)</f>
        <v>0</v>
      </c>
      <c r="BP32" s="29">
        <f>SUM(BP30+BR30+BT30+BV30+BX30+BZ30)</f>
        <v>0</v>
      </c>
      <c r="FO32" s="29"/>
      <c r="FP32" s="29"/>
      <c r="FQ32" s="29"/>
      <c r="FR32" s="29"/>
      <c r="FS32" s="29"/>
    </row>
    <row r="33" spans="1:175" ht="33" customHeight="1" x14ac:dyDescent="0.25">
      <c r="A33" s="40"/>
      <c r="B33" s="330"/>
      <c r="C33" s="61"/>
      <c r="D33" s="40"/>
      <c r="E33" s="62"/>
      <c r="F33" s="328"/>
      <c r="G33">
        <f>SUM(G30:G32)</f>
        <v>0</v>
      </c>
      <c r="H33" s="57" t="s">
        <v>39</v>
      </c>
      <c r="I33" s="336">
        <f t="shared" ref="I33:T33" si="52">SUM(I30:I32)</f>
        <v>0</v>
      </c>
      <c r="J33" s="56">
        <f t="shared" si="52"/>
        <v>0</v>
      </c>
      <c r="K33" s="56">
        <f t="shared" si="52"/>
        <v>0</v>
      </c>
      <c r="L33" s="56">
        <f t="shared" si="52"/>
        <v>0</v>
      </c>
      <c r="M33" s="56">
        <f t="shared" si="52"/>
        <v>0</v>
      </c>
      <c r="N33" s="56">
        <f t="shared" si="52"/>
        <v>0</v>
      </c>
      <c r="O33" s="56">
        <f t="shared" si="52"/>
        <v>0</v>
      </c>
      <c r="P33" s="56">
        <f t="shared" si="52"/>
        <v>0</v>
      </c>
      <c r="Q33" s="56">
        <f t="shared" si="52"/>
        <v>0</v>
      </c>
      <c r="R33" s="56">
        <f t="shared" si="52"/>
        <v>0</v>
      </c>
      <c r="S33" s="56">
        <f t="shared" si="52"/>
        <v>0</v>
      </c>
      <c r="T33" s="56">
        <f t="shared" si="52"/>
        <v>0</v>
      </c>
      <c r="U33" s="56">
        <f t="shared" ref="U33:AD33" si="53">SUM(U30:U32)</f>
        <v>0</v>
      </c>
      <c r="V33" s="56">
        <f t="shared" si="53"/>
        <v>0</v>
      </c>
      <c r="W33" s="56">
        <f t="shared" si="53"/>
        <v>0</v>
      </c>
      <c r="X33" s="56">
        <f t="shared" si="53"/>
        <v>0</v>
      </c>
      <c r="Y33" s="56">
        <f t="shared" si="53"/>
        <v>0</v>
      </c>
      <c r="Z33" s="56">
        <f t="shared" si="53"/>
        <v>0</v>
      </c>
      <c r="AA33" s="56">
        <f t="shared" ref="AA33" si="54">SUM(AA30:AA32)</f>
        <v>0</v>
      </c>
      <c r="AB33" s="56">
        <f t="shared" ref="AB33" si="55">SUM(AB30:AB32)</f>
        <v>0</v>
      </c>
      <c r="AC33" s="56">
        <f t="shared" si="53"/>
        <v>0</v>
      </c>
      <c r="AD33" s="56">
        <f t="shared" si="53"/>
        <v>0</v>
      </c>
      <c r="AE33" s="56">
        <f t="shared" ref="AE33:AV33" si="56">SUM(AE30:AE32)</f>
        <v>0</v>
      </c>
      <c r="AF33" s="56">
        <f t="shared" si="56"/>
        <v>0</v>
      </c>
      <c r="AG33" s="56">
        <f t="shared" si="56"/>
        <v>0</v>
      </c>
      <c r="AH33" s="56">
        <f t="shared" si="56"/>
        <v>0</v>
      </c>
      <c r="AI33" s="56">
        <f t="shared" si="56"/>
        <v>0</v>
      </c>
      <c r="AJ33" s="56">
        <f t="shared" si="56"/>
        <v>0</v>
      </c>
      <c r="AK33" s="56">
        <f t="shared" si="56"/>
        <v>0</v>
      </c>
      <c r="AL33" s="56">
        <f t="shared" si="56"/>
        <v>0</v>
      </c>
      <c r="AM33" s="56">
        <f t="shared" si="56"/>
        <v>0</v>
      </c>
      <c r="AN33" s="56">
        <f t="shared" si="56"/>
        <v>0</v>
      </c>
      <c r="AO33" s="56">
        <f t="shared" ref="AO33" si="57">SUM(AO30:AO32)</f>
        <v>0</v>
      </c>
      <c r="AP33" s="56">
        <f t="shared" si="56"/>
        <v>0</v>
      </c>
      <c r="AQ33" s="56">
        <f t="shared" ref="AQ33" si="58">SUM(AQ30:AQ32)</f>
        <v>0</v>
      </c>
      <c r="AR33" s="56">
        <f t="shared" si="56"/>
        <v>0</v>
      </c>
      <c r="AS33" s="56">
        <f t="shared" si="56"/>
        <v>0</v>
      </c>
      <c r="AT33" s="56">
        <f t="shared" si="56"/>
        <v>0</v>
      </c>
      <c r="AU33" s="56">
        <f t="shared" si="56"/>
        <v>0</v>
      </c>
      <c r="AV33" s="56">
        <f t="shared" si="56"/>
        <v>0</v>
      </c>
      <c r="AW33" s="399"/>
      <c r="AX33" s="56">
        <f t="shared" ref="AX33" si="59">SUM(AX30:AX32)</f>
        <v>0</v>
      </c>
      <c r="AY33" s="399"/>
      <c r="AZ33" s="393"/>
      <c r="BA33" s="56"/>
      <c r="BB33" s="56"/>
      <c r="BC33" s="56"/>
      <c r="BE33" s="30"/>
      <c r="BF33" s="30"/>
      <c r="BH33" s="63"/>
      <c r="BI33" s="63"/>
      <c r="BJ33" s="63"/>
      <c r="BK33" s="63"/>
      <c r="BL33" s="63"/>
      <c r="FO33" s="29"/>
      <c r="FP33" s="29"/>
      <c r="FQ33" s="29"/>
      <c r="FR33" s="29"/>
      <c r="FS33" s="29"/>
    </row>
    <row r="34" spans="1:175" ht="33" customHeight="1" x14ac:dyDescent="0.25">
      <c r="A34" s="40"/>
      <c r="B34" s="65" t="s">
        <v>225</v>
      </c>
      <c r="C34" s="66" t="e">
        <f>BC30</f>
        <v>#DIV/0!</v>
      </c>
      <c r="D34" s="40"/>
      <c r="E34" s="62"/>
      <c r="F34" s="62"/>
      <c r="H34" s="57"/>
      <c r="I34" s="118" t="s">
        <v>19</v>
      </c>
      <c r="J34" s="119"/>
      <c r="K34" s="119"/>
      <c r="L34" s="119"/>
      <c r="M34" s="119"/>
      <c r="N34" s="119"/>
      <c r="O34" s="119"/>
      <c r="P34" s="119"/>
      <c r="Q34" s="119"/>
      <c r="R34" s="119"/>
      <c r="S34" s="119"/>
      <c r="T34" s="119"/>
      <c r="U34" s="119"/>
      <c r="V34" s="119"/>
      <c r="W34" s="119"/>
      <c r="X34" s="119"/>
      <c r="Y34" s="119"/>
      <c r="Z34" s="119"/>
      <c r="AA34" s="119"/>
      <c r="AB34" s="120"/>
      <c r="AC34" s="120"/>
      <c r="AD34" s="120"/>
      <c r="AE34" s="165" t="s">
        <v>6</v>
      </c>
      <c r="AF34" s="120"/>
      <c r="AG34" s="120"/>
      <c r="AH34" s="120"/>
      <c r="AI34" s="120"/>
      <c r="AJ34" s="120"/>
      <c r="AK34" s="120"/>
      <c r="AL34" s="120"/>
      <c r="AM34" s="120"/>
      <c r="AN34" s="120"/>
      <c r="AO34" s="120"/>
      <c r="AP34" s="120"/>
      <c r="AQ34" s="120"/>
      <c r="AR34" s="166"/>
      <c r="AS34" s="166"/>
      <c r="AT34" s="166"/>
      <c r="AU34" s="166"/>
      <c r="AV34" s="166"/>
      <c r="AW34" s="167"/>
      <c r="AX34" s="120"/>
      <c r="AY34" s="167"/>
      <c r="AZ34" s="395"/>
      <c r="BC34" s="30"/>
      <c r="BD34" s="30"/>
      <c r="BF34" s="63"/>
      <c r="BG34" s="63"/>
      <c r="BH34" s="63"/>
      <c r="BI34" s="63"/>
      <c r="BJ34" s="63"/>
      <c r="BK34" s="63"/>
      <c r="FO34" s="29"/>
      <c r="FP34" s="29"/>
      <c r="FQ34" s="29"/>
    </row>
    <row r="35" spans="1:175" ht="33" customHeight="1" x14ac:dyDescent="0.2">
      <c r="A35" s="40"/>
      <c r="B35" s="65" t="s">
        <v>6</v>
      </c>
      <c r="C35" s="67" t="e">
        <f>BD30</f>
        <v>#DIV/0!</v>
      </c>
      <c r="D35" s="40"/>
      <c r="E35" s="62"/>
      <c r="F35" s="62"/>
      <c r="H35" s="78" t="s">
        <v>42</v>
      </c>
      <c r="I35" s="338" t="str">
        <f t="array" ref="I35">IF(AND(I37=0,I32&gt;0),"na",IF(I37=0,"",I30/I37))</f>
        <v/>
      </c>
      <c r="J35" s="45" t="str">
        <f t="array" ref="J35">IF(AND(J37=0,J32&gt;0),"na",IF(J37=0,"",J30/J37))</f>
        <v/>
      </c>
      <c r="K35" s="45" t="str">
        <f>IF(AND(K37=0,K32&gt;0),"na",IF(K37=0,"",K30/K37))</f>
        <v/>
      </c>
      <c r="L35" s="45" t="str">
        <f>IF(AND(L37=0,L32&gt;0),"na",IF(L37=0,"",L30/L37))</f>
        <v/>
      </c>
      <c r="M35" s="45" t="str">
        <f>IF(AND(M37=0,M32&gt;0),"na",IF(M37=0,"",M30/M37))</f>
        <v/>
      </c>
      <c r="N35" s="45" t="str">
        <f>IF(AND(N37=0,N32&gt;0),"na",IF(N37=0,"",N30/N37))</f>
        <v/>
      </c>
      <c r="O35" s="45" t="str">
        <f t="shared" ref="O35:AJ35" si="60">IF(AND(O37=0,O32&gt;0),"na",IF(O37=0,"",O30/O37))</f>
        <v/>
      </c>
      <c r="P35" s="45" t="str">
        <f t="shared" si="60"/>
        <v/>
      </c>
      <c r="Q35" s="45" t="str">
        <f t="shared" si="60"/>
        <v/>
      </c>
      <c r="R35" s="45" t="str">
        <f t="shared" si="60"/>
        <v/>
      </c>
      <c r="S35" s="45" t="str">
        <f t="shared" si="60"/>
        <v/>
      </c>
      <c r="T35" s="45" t="str">
        <f t="shared" si="60"/>
        <v/>
      </c>
      <c r="U35" s="45" t="str">
        <f t="shared" si="60"/>
        <v/>
      </c>
      <c r="V35" s="45" t="str">
        <f t="shared" si="60"/>
        <v/>
      </c>
      <c r="W35" s="45" t="str">
        <f t="shared" si="60"/>
        <v/>
      </c>
      <c r="X35" s="45" t="str">
        <f t="shared" si="60"/>
        <v/>
      </c>
      <c r="Y35" s="45" t="str">
        <f t="shared" si="60"/>
        <v/>
      </c>
      <c r="Z35" s="45" t="str">
        <f t="shared" si="60"/>
        <v/>
      </c>
      <c r="AA35" s="45" t="str">
        <f t="shared" ref="AA35" si="61">IF(AND(AA37=0,AA32&gt;0),"na",IF(AA37=0,"",AA30/AA37))</f>
        <v/>
      </c>
      <c r="AB35" s="45" t="str">
        <f t="shared" ref="AB35" si="62">IF(AND(AB37=0,AB32&gt;0),"na",IF(AB37=0,"",AB30/AB37))</f>
        <v/>
      </c>
      <c r="AC35" s="45" t="str">
        <f t="shared" si="60"/>
        <v/>
      </c>
      <c r="AD35" s="45" t="str">
        <f t="shared" si="60"/>
        <v/>
      </c>
      <c r="AE35" s="45" t="str">
        <f t="shared" si="60"/>
        <v/>
      </c>
      <c r="AF35" s="45" t="str">
        <f t="shared" si="60"/>
        <v/>
      </c>
      <c r="AG35" s="45" t="str">
        <f t="shared" si="60"/>
        <v/>
      </c>
      <c r="AH35" s="45" t="str">
        <f t="shared" si="60"/>
        <v/>
      </c>
      <c r="AI35" s="45" t="str">
        <f t="shared" si="60"/>
        <v/>
      </c>
      <c r="AJ35" s="45" t="str">
        <f t="shared" si="60"/>
        <v/>
      </c>
      <c r="AK35" s="45" t="str">
        <f>IF(AND(AK37=0,AK32&gt;0),"na",IF(AK37=0,"",AK30/AK37))</f>
        <v/>
      </c>
      <c r="AL35" s="45" t="str">
        <f>IF(AND(AL37=0,AL32&gt;0),"na",IF(AL37=0,"",AL30/AL37))</f>
        <v/>
      </c>
      <c r="AM35" s="45" t="str">
        <f>IF(AND(AM37=0,AM32&gt;0),"na",IF(AM37=0,"",AM30/AM37))</f>
        <v/>
      </c>
      <c r="AN35" s="45" t="str">
        <f t="shared" ref="AN35:AV35" si="63">IF(AND(AN37=0,AN32&gt;0),"na",IF(AN37=0,"",AN30/AN37))</f>
        <v/>
      </c>
      <c r="AO35" s="45" t="str">
        <f t="shared" ref="AO35" si="64">IF(AND(AO37=0,AO32&gt;0),"na",IF(AO37=0,"",AO30/AO37))</f>
        <v/>
      </c>
      <c r="AP35" s="45" t="str">
        <f t="shared" si="63"/>
        <v/>
      </c>
      <c r="AQ35" s="45" t="str">
        <f t="shared" ref="AQ35" si="65">IF(AND(AQ37=0,AQ32&gt;0),"na",IF(AQ37=0,"",AQ30/AQ37))</f>
        <v/>
      </c>
      <c r="AR35" s="45" t="str">
        <f t="shared" si="63"/>
        <v/>
      </c>
      <c r="AS35" s="45" t="str">
        <f t="shared" si="63"/>
        <v/>
      </c>
      <c r="AT35" s="45" t="str">
        <f t="shared" si="63"/>
        <v/>
      </c>
      <c r="AU35" s="45" t="str">
        <f t="shared" si="63"/>
        <v/>
      </c>
      <c r="AV35" s="45" t="str">
        <f t="shared" si="63"/>
        <v/>
      </c>
      <c r="AW35" s="63"/>
      <c r="AX35" s="45" t="str">
        <f t="shared" ref="AX35" si="66">IF(AND(AX37=0,AX32&gt;0),"na",IF(AX37=0,"",AX30/AX37))</f>
        <v/>
      </c>
      <c r="AY35" s="63"/>
      <c r="AZ35"/>
      <c r="BA35"/>
      <c r="BC35" s="30"/>
      <c r="BD35" s="30"/>
      <c r="BF35" s="63"/>
      <c r="BG35" s="63"/>
      <c r="BH35" s="63"/>
      <c r="BI35" s="63"/>
      <c r="BJ35" s="63"/>
      <c r="BK35" s="63"/>
      <c r="FO35" s="29"/>
      <c r="FP35" s="29"/>
      <c r="FQ35" s="29"/>
    </row>
    <row r="36" spans="1:175" ht="33" customHeight="1" x14ac:dyDescent="0.2">
      <c r="A36" s="40"/>
      <c r="B36" s="65" t="s">
        <v>7</v>
      </c>
      <c r="C36" s="66" t="e">
        <f>BE30</f>
        <v>#DIV/0!</v>
      </c>
      <c r="D36" s="40"/>
      <c r="E36" s="62"/>
      <c r="F36" s="62"/>
      <c r="H36" s="60" t="s">
        <v>41</v>
      </c>
      <c r="I36" s="338" t="e">
        <f>I31/I37</f>
        <v>#DIV/0!</v>
      </c>
      <c r="J36" s="45" t="e">
        <f t="shared" ref="J36:AP36" si="67">J31/J37</f>
        <v>#DIV/0!</v>
      </c>
      <c r="K36" s="45" t="e">
        <f t="shared" si="67"/>
        <v>#DIV/0!</v>
      </c>
      <c r="L36" s="45" t="e">
        <f t="shared" si="67"/>
        <v>#DIV/0!</v>
      </c>
      <c r="M36" s="45" t="e">
        <f t="shared" si="67"/>
        <v>#DIV/0!</v>
      </c>
      <c r="N36" s="45" t="e">
        <f t="shared" si="67"/>
        <v>#DIV/0!</v>
      </c>
      <c r="O36" s="45" t="e">
        <f t="shared" si="67"/>
        <v>#DIV/0!</v>
      </c>
      <c r="P36" s="45" t="e">
        <f t="shared" si="67"/>
        <v>#DIV/0!</v>
      </c>
      <c r="Q36" s="45" t="e">
        <f t="shared" si="67"/>
        <v>#DIV/0!</v>
      </c>
      <c r="R36" s="45" t="e">
        <f>R31/R37</f>
        <v>#DIV/0!</v>
      </c>
      <c r="S36" s="45" t="e">
        <f>S31/S37</f>
        <v>#DIV/0!</v>
      </c>
      <c r="T36" s="45" t="e">
        <f>T31/T37</f>
        <v>#DIV/0!</v>
      </c>
      <c r="U36" s="45" t="e">
        <f t="shared" ref="U36:AD36" si="68">U31/U37</f>
        <v>#DIV/0!</v>
      </c>
      <c r="V36" s="45" t="e">
        <f t="shared" si="68"/>
        <v>#DIV/0!</v>
      </c>
      <c r="W36" s="45" t="e">
        <f t="shared" si="68"/>
        <v>#DIV/0!</v>
      </c>
      <c r="X36" s="45" t="e">
        <f t="shared" si="68"/>
        <v>#DIV/0!</v>
      </c>
      <c r="Y36" s="45" t="e">
        <f t="shared" si="68"/>
        <v>#DIV/0!</v>
      </c>
      <c r="Z36" s="45" t="e">
        <f t="shared" si="68"/>
        <v>#DIV/0!</v>
      </c>
      <c r="AA36" s="45" t="e">
        <f t="shared" ref="AA36" si="69">AA31/AA37</f>
        <v>#DIV/0!</v>
      </c>
      <c r="AB36" s="45" t="e">
        <f t="shared" ref="AB36" si="70">AB31/AB37</f>
        <v>#DIV/0!</v>
      </c>
      <c r="AC36" s="45" t="e">
        <f t="shared" si="68"/>
        <v>#DIV/0!</v>
      </c>
      <c r="AD36" s="45" t="e">
        <f t="shared" si="68"/>
        <v>#DIV/0!</v>
      </c>
      <c r="AE36" s="45" t="e">
        <f t="shared" si="67"/>
        <v>#DIV/0!</v>
      </c>
      <c r="AF36" s="45" t="e">
        <f t="shared" si="67"/>
        <v>#DIV/0!</v>
      </c>
      <c r="AG36" s="45" t="e">
        <f t="shared" si="67"/>
        <v>#DIV/0!</v>
      </c>
      <c r="AH36" s="45" t="e">
        <f t="shared" si="67"/>
        <v>#DIV/0!</v>
      </c>
      <c r="AI36" s="45" t="e">
        <f t="shared" si="67"/>
        <v>#DIV/0!</v>
      </c>
      <c r="AJ36" s="45" t="e">
        <f t="shared" si="67"/>
        <v>#DIV/0!</v>
      </c>
      <c r="AK36" s="45" t="e">
        <f>AK31/AK37</f>
        <v>#DIV/0!</v>
      </c>
      <c r="AL36" s="45" t="e">
        <f>AL31/AL37</f>
        <v>#DIV/0!</v>
      </c>
      <c r="AM36" s="45" t="e">
        <f t="shared" si="67"/>
        <v>#DIV/0!</v>
      </c>
      <c r="AN36" s="45" t="e">
        <f t="shared" si="67"/>
        <v>#DIV/0!</v>
      </c>
      <c r="AO36" s="45" t="e">
        <f t="shared" ref="AO36" si="71">AO31/AO37</f>
        <v>#DIV/0!</v>
      </c>
      <c r="AP36" s="45" t="e">
        <f t="shared" si="67"/>
        <v>#DIV/0!</v>
      </c>
      <c r="AQ36" s="45" t="e">
        <f t="shared" ref="AQ36" si="72">AQ31/AQ37</f>
        <v>#DIV/0!</v>
      </c>
      <c r="AR36" s="45" t="e">
        <f t="shared" ref="AR36:AV36" si="73">AR31/AR37</f>
        <v>#DIV/0!</v>
      </c>
      <c r="AS36" s="45" t="e">
        <f t="shared" si="73"/>
        <v>#DIV/0!</v>
      </c>
      <c r="AT36" s="45" t="e">
        <f t="shared" si="73"/>
        <v>#DIV/0!</v>
      </c>
      <c r="AU36" s="45" t="e">
        <f t="shared" si="73"/>
        <v>#DIV/0!</v>
      </c>
      <c r="AV36" s="45" t="e">
        <f t="shared" si="73"/>
        <v>#DIV/0!</v>
      </c>
      <c r="AW36" s="63"/>
      <c r="AX36" s="45" t="e">
        <f t="shared" ref="AX36" si="74">AX31/AX37</f>
        <v>#DIV/0!</v>
      </c>
      <c r="AY36" s="63"/>
      <c r="AZ36"/>
      <c r="BA36"/>
      <c r="BC36" s="30"/>
      <c r="BD36" s="30"/>
      <c r="BF36" s="63"/>
      <c r="BG36" s="63"/>
      <c r="BH36" s="63"/>
      <c r="BI36" s="63"/>
      <c r="BJ36" s="63"/>
      <c r="BK36" s="63"/>
      <c r="FO36" s="29"/>
      <c r="FP36" s="29"/>
      <c r="FQ36" s="29"/>
    </row>
    <row r="37" spans="1:175" ht="33" customHeight="1" x14ac:dyDescent="0.2">
      <c r="A37" s="40"/>
      <c r="B37" s="65" t="s">
        <v>8</v>
      </c>
      <c r="C37" s="66" t="e">
        <f>BF30</f>
        <v>#DIV/0!</v>
      </c>
      <c r="D37" s="40"/>
      <c r="E37" s="62"/>
      <c r="F37" s="62"/>
      <c r="H37" s="64" t="s">
        <v>43</v>
      </c>
      <c r="I37" s="336">
        <f t="shared" ref="I37:T37" si="75">I30+I31</f>
        <v>0</v>
      </c>
      <c r="J37" s="56">
        <f t="shared" si="75"/>
        <v>0</v>
      </c>
      <c r="K37" s="56">
        <f t="shared" si="75"/>
        <v>0</v>
      </c>
      <c r="L37" s="56">
        <f t="shared" si="75"/>
        <v>0</v>
      </c>
      <c r="M37" s="56">
        <f t="shared" si="75"/>
        <v>0</v>
      </c>
      <c r="N37" s="56">
        <f t="shared" si="75"/>
        <v>0</v>
      </c>
      <c r="O37" s="56">
        <f t="shared" si="75"/>
        <v>0</v>
      </c>
      <c r="P37" s="56">
        <f t="shared" si="75"/>
        <v>0</v>
      </c>
      <c r="Q37" s="56">
        <f t="shared" si="75"/>
        <v>0</v>
      </c>
      <c r="R37" s="56">
        <f t="shared" si="75"/>
        <v>0</v>
      </c>
      <c r="S37" s="56">
        <f t="shared" si="75"/>
        <v>0</v>
      </c>
      <c r="T37" s="56">
        <f t="shared" si="75"/>
        <v>0</v>
      </c>
      <c r="U37" s="56">
        <f t="shared" ref="U37:AD37" si="76">U30+U31</f>
        <v>0</v>
      </c>
      <c r="V37" s="56">
        <f t="shared" si="76"/>
        <v>0</v>
      </c>
      <c r="W37" s="56">
        <f t="shared" si="76"/>
        <v>0</v>
      </c>
      <c r="X37" s="56">
        <f t="shared" si="76"/>
        <v>0</v>
      </c>
      <c r="Y37" s="56">
        <f t="shared" si="76"/>
        <v>0</v>
      </c>
      <c r="Z37" s="56">
        <f t="shared" si="76"/>
        <v>0</v>
      </c>
      <c r="AA37" s="56">
        <f t="shared" ref="AA37" si="77">AA30+AA31</f>
        <v>0</v>
      </c>
      <c r="AB37" s="56">
        <f t="shared" ref="AB37" si="78">AB30+AB31</f>
        <v>0</v>
      </c>
      <c r="AC37" s="56">
        <f t="shared" si="76"/>
        <v>0</v>
      </c>
      <c r="AD37" s="56">
        <f t="shared" si="76"/>
        <v>0</v>
      </c>
      <c r="AE37" s="56">
        <f t="shared" ref="AE37:AV37" si="79">AE30+AE31</f>
        <v>0</v>
      </c>
      <c r="AF37" s="56">
        <f t="shared" si="79"/>
        <v>0</v>
      </c>
      <c r="AG37" s="56">
        <f t="shared" si="79"/>
        <v>0</v>
      </c>
      <c r="AH37" s="56">
        <f t="shared" si="79"/>
        <v>0</v>
      </c>
      <c r="AI37" s="56">
        <f t="shared" si="79"/>
        <v>0</v>
      </c>
      <c r="AJ37" s="56">
        <f t="shared" si="79"/>
        <v>0</v>
      </c>
      <c r="AK37" s="56">
        <f t="shared" si="79"/>
        <v>0</v>
      </c>
      <c r="AL37" s="56">
        <f t="shared" si="79"/>
        <v>0</v>
      </c>
      <c r="AM37" s="56">
        <f t="shared" si="79"/>
        <v>0</v>
      </c>
      <c r="AN37" s="56">
        <f t="shared" si="79"/>
        <v>0</v>
      </c>
      <c r="AO37" s="56">
        <f t="shared" ref="AO37" si="80">AO30+AO31</f>
        <v>0</v>
      </c>
      <c r="AP37" s="56">
        <f t="shared" si="79"/>
        <v>0</v>
      </c>
      <c r="AQ37" s="56">
        <f t="shared" ref="AQ37" si="81">AQ30+AQ31</f>
        <v>0</v>
      </c>
      <c r="AR37" s="56">
        <f t="shared" si="79"/>
        <v>0</v>
      </c>
      <c r="AS37" s="56">
        <f t="shared" si="79"/>
        <v>0</v>
      </c>
      <c r="AT37" s="56">
        <f t="shared" si="79"/>
        <v>0</v>
      </c>
      <c r="AU37" s="56">
        <f t="shared" si="79"/>
        <v>0</v>
      </c>
      <c r="AV37" s="56">
        <f t="shared" si="79"/>
        <v>0</v>
      </c>
      <c r="AX37" s="56">
        <f t="shared" ref="AX37" si="82">AX30+AX31</f>
        <v>0</v>
      </c>
      <c r="AZ37"/>
      <c r="BA37"/>
      <c r="BC37" s="30"/>
      <c r="BD37" s="30"/>
      <c r="BF37" s="63"/>
      <c r="BG37" s="63"/>
      <c r="BH37" s="63"/>
      <c r="BI37" s="63"/>
      <c r="BJ37" s="63"/>
      <c r="BK37" s="63"/>
      <c r="FO37" s="29"/>
      <c r="FP37" s="29"/>
      <c r="FQ37" s="29"/>
    </row>
    <row r="38" spans="1:175" ht="33" customHeight="1" x14ac:dyDescent="0.25">
      <c r="A38" s="40"/>
      <c r="B38" s="65" t="s">
        <v>55</v>
      </c>
      <c r="C38" s="66" t="e">
        <f>BG30</f>
        <v>#DIV/0!</v>
      </c>
      <c r="D38" s="40"/>
      <c r="E38" s="62"/>
      <c r="F38" s="62"/>
      <c r="H38" s="57"/>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X38" s="56"/>
      <c r="AZ38" s="29"/>
      <c r="BA38" s="29"/>
      <c r="BC38" s="30"/>
      <c r="BD38" s="30"/>
      <c r="BF38" s="63"/>
      <c r="BG38" s="63"/>
      <c r="BH38" s="63"/>
      <c r="BI38" s="63"/>
      <c r="BJ38" s="63"/>
      <c r="BK38" s="63"/>
      <c r="FO38" s="29"/>
      <c r="FP38" s="29"/>
      <c r="FQ38" s="29"/>
    </row>
    <row r="39" spans="1:175" ht="33" customHeight="1" x14ac:dyDescent="0.25">
      <c r="A39" s="40"/>
      <c r="B39" s="65" t="s">
        <v>95</v>
      </c>
      <c r="C39" s="61" t="e">
        <f>BH30</f>
        <v>#DIV/0!</v>
      </c>
      <c r="D39" s="40"/>
      <c r="E39" s="62"/>
      <c r="F39" s="62"/>
      <c r="H39" s="57"/>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X39" s="56"/>
      <c r="AZ39" s="29"/>
      <c r="BA39" s="29"/>
      <c r="BC39" s="30"/>
      <c r="BD39" s="30"/>
      <c r="BF39" s="63"/>
      <c r="BG39" s="63"/>
      <c r="BH39" s="63"/>
      <c r="BI39" s="63"/>
      <c r="BJ39" s="63"/>
      <c r="BK39" s="63"/>
      <c r="FO39" s="29"/>
      <c r="FP39" s="29"/>
      <c r="FQ39" s="29"/>
    </row>
    <row r="40" spans="1:175" ht="33" customHeight="1" x14ac:dyDescent="0.25">
      <c r="A40" s="40"/>
      <c r="B40" s="403" t="s">
        <v>237</v>
      </c>
      <c r="C40" s="61" t="str">
        <f>AX35</f>
        <v/>
      </c>
      <c r="D40" s="40"/>
      <c r="E40" s="62"/>
      <c r="F40" s="62"/>
      <c r="H40" s="57"/>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X40" s="56"/>
      <c r="AZ40" s="29"/>
      <c r="BA40" s="29"/>
      <c r="BC40" s="30"/>
      <c r="BD40" s="30"/>
      <c r="BF40" s="63"/>
      <c r="BG40" s="63"/>
      <c r="BH40" s="63"/>
      <c r="BI40" s="63"/>
      <c r="BJ40" s="63"/>
      <c r="BK40" s="63"/>
      <c r="FO40" s="29"/>
      <c r="FP40" s="29"/>
      <c r="FQ40" s="29"/>
    </row>
    <row r="41" spans="1:175" s="71" customFormat="1" ht="33" customHeight="1" x14ac:dyDescent="0.25">
      <c r="A41" s="68"/>
      <c r="B41" s="69"/>
      <c r="C41" s="68"/>
      <c r="D41" s="68"/>
      <c r="E41" s="70"/>
      <c r="F41" s="70"/>
      <c r="H41" s="72"/>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4"/>
      <c r="AX41" s="73"/>
      <c r="AY41" s="74"/>
      <c r="AZ41" s="74"/>
      <c r="BA41" s="74"/>
      <c r="BB41" s="74"/>
      <c r="BC41" s="75"/>
      <c r="BD41" s="75"/>
      <c r="BE41" s="74"/>
      <c r="BF41" s="76"/>
      <c r="BG41" s="76"/>
      <c r="BH41" s="76"/>
      <c r="BI41" s="76"/>
      <c r="BJ41" s="76"/>
      <c r="BK41" s="76"/>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c r="CK41" s="74"/>
      <c r="CL41" s="74"/>
      <c r="CM41" s="74"/>
      <c r="CN41" s="74"/>
      <c r="CO41" s="74"/>
      <c r="CP41" s="74"/>
      <c r="CQ41" s="74"/>
      <c r="CR41" s="74"/>
      <c r="CS41" s="74"/>
      <c r="CT41" s="74"/>
      <c r="CU41" s="74"/>
      <c r="CV41" s="74"/>
      <c r="CW41" s="74"/>
      <c r="CX41" s="74"/>
      <c r="CY41" s="74"/>
      <c r="CZ41" s="74"/>
      <c r="DA41" s="74"/>
      <c r="DB41" s="74"/>
      <c r="DC41" s="74"/>
      <c r="DD41" s="74"/>
      <c r="DE41" s="74"/>
      <c r="DF41" s="74"/>
      <c r="DG41" s="74"/>
      <c r="DH41" s="74"/>
      <c r="DI41" s="74"/>
      <c r="DJ41" s="74"/>
      <c r="DK41" s="74"/>
      <c r="DL41" s="74"/>
      <c r="DM41" s="74"/>
      <c r="DN41" s="74"/>
      <c r="DO41" s="74"/>
      <c r="DP41" s="74"/>
      <c r="DQ41" s="74"/>
      <c r="DR41" s="74"/>
      <c r="DS41" s="74"/>
      <c r="DT41" s="74"/>
      <c r="DU41" s="74"/>
      <c r="DV41" s="74"/>
      <c r="DW41" s="74"/>
      <c r="DX41" s="74"/>
      <c r="DY41" s="74"/>
      <c r="DZ41" s="74"/>
      <c r="EA41" s="74"/>
      <c r="EB41" s="74"/>
      <c r="EC41" s="74"/>
      <c r="ED41" s="74"/>
      <c r="EE41" s="74"/>
      <c r="EF41" s="74"/>
      <c r="EG41" s="74"/>
      <c r="EH41" s="74"/>
      <c r="EI41" s="74"/>
      <c r="EJ41" s="74"/>
      <c r="EK41" s="74"/>
      <c r="EL41" s="74"/>
      <c r="EM41" s="74"/>
      <c r="EN41" s="74"/>
      <c r="EO41" s="74"/>
      <c r="EP41" s="74"/>
      <c r="EQ41" s="74"/>
      <c r="ER41" s="74"/>
      <c r="ES41" s="74"/>
      <c r="ET41" s="74"/>
      <c r="EU41" s="74"/>
      <c r="EV41" s="74"/>
      <c r="EW41" s="74"/>
      <c r="EX41" s="74"/>
      <c r="EY41" s="74"/>
      <c r="EZ41" s="74"/>
      <c r="FA41" s="74"/>
      <c r="FB41" s="74"/>
      <c r="FC41" s="74"/>
      <c r="FD41" s="74"/>
      <c r="FE41" s="74"/>
      <c r="FF41" s="74"/>
      <c r="FG41" s="74"/>
      <c r="FH41" s="74"/>
      <c r="FI41" s="74"/>
      <c r="FJ41" s="74"/>
      <c r="FK41" s="74"/>
      <c r="FL41" s="74"/>
      <c r="FM41" s="74"/>
      <c r="FN41" s="74"/>
      <c r="FO41" s="74"/>
      <c r="FP41" s="74"/>
      <c r="FQ41" s="74"/>
    </row>
    <row r="43" spans="1:175" x14ac:dyDescent="0.2">
      <c r="I43" s="56"/>
    </row>
  </sheetData>
  <mergeCells count="8">
    <mergeCell ref="I3:Q3"/>
    <mergeCell ref="BI1:BM1"/>
    <mergeCell ref="BY1:BZ1"/>
    <mergeCell ref="BW1:BX1"/>
    <mergeCell ref="BQ1:BR1"/>
    <mergeCell ref="BS1:BT1"/>
    <mergeCell ref="BU1:BV1"/>
    <mergeCell ref="BO1:BP1"/>
  </mergeCells>
  <phoneticPr fontId="0" type="noConversion"/>
  <pageMargins left="0.24" right="0.25" top="0.95" bottom="0.63" header="0.38" footer="0.25"/>
  <pageSetup scale="18"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tabColor indexed="44"/>
    <pageSetUpPr fitToPage="1"/>
  </sheetPr>
  <dimension ref="A2:C540"/>
  <sheetViews>
    <sheetView showGridLines="0" view="pageBreakPreview" topLeftCell="A18" zoomScale="110" zoomScaleNormal="83" zoomScaleSheetLayoutView="110" workbookViewId="0">
      <selection activeCell="H24" sqref="H24"/>
    </sheetView>
  </sheetViews>
  <sheetFormatPr defaultColWidth="9.140625" defaultRowHeight="33" customHeight="1" x14ac:dyDescent="0.2"/>
  <cols>
    <col min="1" max="1" width="5" style="138" customWidth="1"/>
    <col min="2" max="2" width="100.7109375" style="138" customWidth="1"/>
    <col min="3" max="3" width="12.42578125" style="313" customWidth="1"/>
    <col min="4" max="16384" width="9.140625" style="137"/>
  </cols>
  <sheetData>
    <row r="2" spans="1:3" ht="18.600000000000001" customHeight="1" x14ac:dyDescent="0.2">
      <c r="A2" s="630" t="s">
        <v>56</v>
      </c>
      <c r="B2" s="631"/>
      <c r="C2" s="631"/>
    </row>
    <row r="3" spans="1:3" ht="18.600000000000001" customHeight="1" x14ac:dyDescent="0.2">
      <c r="A3" s="630" t="s">
        <v>191</v>
      </c>
      <c r="B3" s="631"/>
      <c r="C3" s="631"/>
    </row>
    <row r="4" spans="1:3" ht="18.600000000000001" customHeight="1" x14ac:dyDescent="0.2">
      <c r="A4" s="632" t="s">
        <v>289</v>
      </c>
      <c r="B4" s="631"/>
      <c r="C4" s="631"/>
    </row>
    <row r="5" spans="1:3" ht="18.600000000000001" customHeight="1" x14ac:dyDescent="0.2">
      <c r="A5" s="255"/>
      <c r="B5" s="255"/>
      <c r="C5" s="255"/>
    </row>
    <row r="6" spans="1:3" ht="18.600000000000001" customHeight="1" x14ac:dyDescent="0.2">
      <c r="A6" s="633" t="s">
        <v>44</v>
      </c>
      <c r="B6" s="631"/>
      <c r="C6" s="631"/>
    </row>
    <row r="7" spans="1:3" ht="18.600000000000001" customHeight="1" x14ac:dyDescent="0.2">
      <c r="A7" s="347"/>
      <c r="B7" s="347"/>
      <c r="C7" s="347"/>
    </row>
    <row r="8" spans="1:3" ht="18.600000000000001" customHeight="1" x14ac:dyDescent="0.2">
      <c r="A8" s="347"/>
      <c r="B8" s="138" t="s">
        <v>27</v>
      </c>
      <c r="C8" s="136">
        <f>Data!E30</f>
        <v>0</v>
      </c>
    </row>
    <row r="9" spans="1:3" ht="18.600000000000001" customHeight="1" x14ac:dyDescent="0.2">
      <c r="A9" s="312"/>
      <c r="B9" s="138" t="s">
        <v>58</v>
      </c>
      <c r="C9" s="168" t="str">
        <f>Data!C30</f>
        <v/>
      </c>
    </row>
    <row r="10" spans="1:3" ht="18.600000000000001" customHeight="1" x14ac:dyDescent="0.2">
      <c r="A10" s="312"/>
    </row>
    <row r="11" spans="1:3" ht="18.600000000000001" customHeight="1" x14ac:dyDescent="0.2">
      <c r="A11" s="312"/>
    </row>
    <row r="12" spans="1:3" ht="18.600000000000001" customHeight="1" x14ac:dyDescent="0.2"/>
    <row r="13" spans="1:3" ht="18.600000000000001" customHeight="1" x14ac:dyDescent="0.2"/>
    <row r="14" spans="1:3" ht="18.600000000000001" customHeight="1" x14ac:dyDescent="0.2"/>
    <row r="15" spans="1:3" ht="18.600000000000001" customHeight="1" x14ac:dyDescent="0.2"/>
    <row r="16" spans="1:3" ht="18.600000000000001" customHeight="1" x14ac:dyDescent="0.2"/>
    <row r="17" spans="1:3" ht="18.600000000000001" customHeight="1" x14ac:dyDescent="0.2"/>
    <row r="18" spans="1:3" ht="18.600000000000001" customHeight="1" x14ac:dyDescent="0.2">
      <c r="B18" s="313"/>
    </row>
    <row r="19" spans="1:3" ht="18.600000000000001" customHeight="1" x14ac:dyDescent="0.2">
      <c r="B19" s="313"/>
    </row>
    <row r="20" spans="1:3" ht="18.600000000000001" customHeight="1" x14ac:dyDescent="0.2">
      <c r="B20" s="313"/>
    </row>
    <row r="21" spans="1:3" ht="18.600000000000001" customHeight="1" x14ac:dyDescent="0.2">
      <c r="B21" s="313"/>
    </row>
    <row r="22" spans="1:3" ht="18.600000000000001" customHeight="1" x14ac:dyDescent="0.2">
      <c r="B22" s="313"/>
    </row>
    <row r="23" spans="1:3" ht="18.600000000000001" customHeight="1" x14ac:dyDescent="0.2">
      <c r="B23" s="313"/>
    </row>
    <row r="24" spans="1:3" ht="18.600000000000001" customHeight="1" x14ac:dyDescent="0.2"/>
    <row r="25" spans="1:3" ht="18.600000000000001" customHeight="1" x14ac:dyDescent="0.2"/>
    <row r="26" spans="1:3" ht="18.600000000000001" customHeight="1" x14ac:dyDescent="0.2"/>
    <row r="27" spans="1:3" ht="18.600000000000001" customHeight="1" x14ac:dyDescent="0.2">
      <c r="A27" s="254" t="s">
        <v>28</v>
      </c>
      <c r="B27" s="254"/>
      <c r="C27" s="254"/>
    </row>
    <row r="28" spans="1:3" ht="18.600000000000001" customHeight="1" x14ac:dyDescent="0.2"/>
    <row r="29" spans="1:3" ht="33" customHeight="1" x14ac:dyDescent="0.2">
      <c r="A29" s="453" t="s">
        <v>29</v>
      </c>
      <c r="B29" s="453"/>
      <c r="C29" s="140" t="s">
        <v>57</v>
      </c>
    </row>
    <row r="30" spans="1:3" ht="24.75" customHeight="1" x14ac:dyDescent="0.2">
      <c r="A30" s="343"/>
      <c r="B30" s="344" t="s">
        <v>224</v>
      </c>
      <c r="C30" s="345"/>
    </row>
    <row r="31" spans="1:3" ht="58.5" customHeight="1" x14ac:dyDescent="0.2">
      <c r="A31" s="146">
        <v>1</v>
      </c>
      <c r="B31" s="314" t="s">
        <v>279</v>
      </c>
      <c r="C31" s="169" t="str">
        <f>Data!I$35</f>
        <v/>
      </c>
    </row>
    <row r="32" spans="1:3" ht="66" customHeight="1" x14ac:dyDescent="0.2">
      <c r="A32" s="146">
        <v>2</v>
      </c>
      <c r="B32" s="314" t="s">
        <v>314</v>
      </c>
      <c r="C32" s="169"/>
    </row>
    <row r="33" spans="1:3" ht="36.75" customHeight="1" x14ac:dyDescent="0.2">
      <c r="A33" s="146">
        <v>3</v>
      </c>
      <c r="B33" s="314" t="s">
        <v>280</v>
      </c>
      <c r="C33" s="169" t="str">
        <f>Data!K$35</f>
        <v/>
      </c>
    </row>
    <row r="34" spans="1:3" ht="28.5" customHeight="1" x14ac:dyDescent="0.2">
      <c r="A34" s="175">
        <v>4</v>
      </c>
      <c r="B34" s="314" t="s">
        <v>281</v>
      </c>
      <c r="C34" s="169" t="str">
        <f>Data!L$35</f>
        <v/>
      </c>
    </row>
    <row r="35" spans="1:3" ht="33" customHeight="1" x14ac:dyDescent="0.2">
      <c r="A35" s="175">
        <v>5</v>
      </c>
      <c r="B35" s="314" t="s">
        <v>282</v>
      </c>
      <c r="C35" s="169" t="str">
        <f>Data!M$35</f>
        <v/>
      </c>
    </row>
    <row r="36" spans="1:3" ht="33" customHeight="1" x14ac:dyDescent="0.2">
      <c r="A36" s="146">
        <v>6</v>
      </c>
      <c r="B36" s="314" t="s">
        <v>283</v>
      </c>
      <c r="C36" s="169" t="str">
        <f>Data!N$35</f>
        <v/>
      </c>
    </row>
    <row r="37" spans="1:3" ht="45.75" customHeight="1" x14ac:dyDescent="0.2">
      <c r="A37" s="175">
        <v>7</v>
      </c>
      <c r="B37" s="314" t="s">
        <v>284</v>
      </c>
      <c r="C37" s="169" t="str">
        <f>Data!O$35</f>
        <v/>
      </c>
    </row>
    <row r="38" spans="1:3" ht="33" customHeight="1" x14ac:dyDescent="0.2">
      <c r="A38" s="175">
        <v>8</v>
      </c>
      <c r="B38" s="314" t="s">
        <v>285</v>
      </c>
      <c r="C38" s="169" t="str">
        <f>Data!P$35</f>
        <v/>
      </c>
    </row>
    <row r="39" spans="1:3" ht="33" customHeight="1" x14ac:dyDescent="0.2">
      <c r="A39" s="175">
        <v>9</v>
      </c>
      <c r="B39" s="314" t="s">
        <v>286</v>
      </c>
      <c r="C39" s="169" t="str">
        <f>Data!Q$35</f>
        <v/>
      </c>
    </row>
    <row r="40" spans="1:3" ht="34.5" customHeight="1" x14ac:dyDescent="0.2">
      <c r="A40" s="175">
        <v>10</v>
      </c>
      <c r="B40" s="314" t="s">
        <v>287</v>
      </c>
      <c r="C40" s="169" t="str">
        <f>Data!R$35</f>
        <v/>
      </c>
    </row>
    <row r="41" spans="1:3" ht="55.5" customHeight="1" x14ac:dyDescent="0.2">
      <c r="A41" s="146">
        <v>11</v>
      </c>
      <c r="B41" s="314" t="s">
        <v>288</v>
      </c>
      <c r="C41" s="169" t="str">
        <f>Data!S$35</f>
        <v/>
      </c>
    </row>
    <row r="42" spans="1:3" ht="65.25" customHeight="1" x14ac:dyDescent="0.2">
      <c r="A42" s="346"/>
      <c r="B42" s="344" t="s">
        <v>298</v>
      </c>
      <c r="C42" s="354"/>
    </row>
    <row r="43" spans="1:3" ht="54.75" customHeight="1" x14ac:dyDescent="0.2">
      <c r="A43" s="146">
        <v>12</v>
      </c>
      <c r="B43" s="314" t="s">
        <v>274</v>
      </c>
      <c r="C43" s="169" t="str">
        <f>Data!T$35</f>
        <v/>
      </c>
    </row>
    <row r="44" spans="1:3" ht="33" customHeight="1" x14ac:dyDescent="0.2">
      <c r="A44" s="146">
        <v>13</v>
      </c>
      <c r="B44" s="314" t="s">
        <v>275</v>
      </c>
      <c r="C44" s="169" t="str">
        <f>Data!U$35</f>
        <v/>
      </c>
    </row>
    <row r="45" spans="1:3" ht="36" customHeight="1" x14ac:dyDescent="0.2">
      <c r="A45" s="146">
        <v>14</v>
      </c>
      <c r="B45" s="314" t="s">
        <v>254</v>
      </c>
      <c r="C45" s="169" t="str">
        <f>Data!V$35</f>
        <v/>
      </c>
    </row>
    <row r="46" spans="1:3" ht="34.5" customHeight="1" x14ac:dyDescent="0.2">
      <c r="A46" s="146">
        <v>15</v>
      </c>
      <c r="B46" s="314" t="s">
        <v>255</v>
      </c>
      <c r="C46" s="169" t="str">
        <f>Data!W$35</f>
        <v/>
      </c>
    </row>
    <row r="47" spans="1:3" ht="55.5" customHeight="1" x14ac:dyDescent="0.2">
      <c r="A47" s="146">
        <v>16</v>
      </c>
      <c r="B47" s="314" t="s">
        <v>256</v>
      </c>
      <c r="C47" s="169" t="str">
        <f>Data!X$35</f>
        <v/>
      </c>
    </row>
    <row r="48" spans="1:3" ht="51" customHeight="1" x14ac:dyDescent="0.2">
      <c r="A48" s="146">
        <v>17</v>
      </c>
      <c r="B48" s="314" t="s">
        <v>257</v>
      </c>
      <c r="C48" s="169" t="str">
        <f>Data!Y$35</f>
        <v/>
      </c>
    </row>
    <row r="49" spans="1:3" ht="45" customHeight="1" x14ac:dyDescent="0.2">
      <c r="A49" s="146">
        <v>18</v>
      </c>
      <c r="B49" s="314" t="s">
        <v>258</v>
      </c>
      <c r="C49" s="169" t="str">
        <f>Data!Z$35</f>
        <v/>
      </c>
    </row>
    <row r="50" spans="1:3" ht="36" customHeight="1" x14ac:dyDescent="0.2">
      <c r="A50" s="146">
        <v>19</v>
      </c>
      <c r="B50" s="315" t="s">
        <v>259</v>
      </c>
      <c r="C50" s="169" t="str">
        <f>Data!AA$35</f>
        <v/>
      </c>
    </row>
    <row r="51" spans="1:3" ht="26.25" customHeight="1" x14ac:dyDescent="0.2">
      <c r="A51" s="346"/>
      <c r="B51" s="389" t="s">
        <v>218</v>
      </c>
      <c r="C51" s="355"/>
    </row>
    <row r="52" spans="1:3" ht="35.25" customHeight="1" x14ac:dyDescent="0.2">
      <c r="A52" s="146">
        <v>20</v>
      </c>
      <c r="B52" s="314" t="s">
        <v>260</v>
      </c>
      <c r="C52" s="169" t="str">
        <f>Data!AB$35</f>
        <v/>
      </c>
    </row>
    <row r="53" spans="1:3" ht="27.75" customHeight="1" x14ac:dyDescent="0.2">
      <c r="A53" s="146">
        <v>21</v>
      </c>
      <c r="B53" s="314" t="s">
        <v>261</v>
      </c>
      <c r="C53" s="169" t="str">
        <f>Data!AC$35</f>
        <v/>
      </c>
    </row>
    <row r="54" spans="1:3" ht="27.75" customHeight="1" x14ac:dyDescent="0.2">
      <c r="A54" s="146">
        <v>22</v>
      </c>
      <c r="B54" s="314" t="s">
        <v>276</v>
      </c>
      <c r="C54" s="169" t="str">
        <f>Data!AD$35</f>
        <v/>
      </c>
    </row>
    <row r="55" spans="1:3" ht="53.45" customHeight="1" x14ac:dyDescent="0.2">
      <c r="A55" s="146">
        <v>23</v>
      </c>
      <c r="B55" s="314" t="s">
        <v>262</v>
      </c>
      <c r="C55" s="169" t="str">
        <f>Data!AE$35</f>
        <v/>
      </c>
    </row>
    <row r="56" spans="1:3" ht="67.5" customHeight="1" x14ac:dyDescent="0.2">
      <c r="A56" s="146">
        <v>24</v>
      </c>
      <c r="B56" s="314" t="s">
        <v>263</v>
      </c>
      <c r="C56" s="169" t="str">
        <f>Data!AF$35</f>
        <v/>
      </c>
    </row>
    <row r="57" spans="1:3" ht="81" customHeight="1" x14ac:dyDescent="0.2">
      <c r="A57" s="175">
        <v>25</v>
      </c>
      <c r="B57" s="314" t="s">
        <v>264</v>
      </c>
      <c r="C57" s="169" t="str">
        <f>Data!AG$35</f>
        <v/>
      </c>
    </row>
    <row r="58" spans="1:3" ht="34.35" customHeight="1" x14ac:dyDescent="0.2">
      <c r="A58" s="175">
        <v>26</v>
      </c>
      <c r="B58" s="315" t="s">
        <v>295</v>
      </c>
      <c r="C58" s="169" t="str">
        <f>Data!AH$35</f>
        <v/>
      </c>
    </row>
    <row r="59" spans="1:3" ht="50.25" customHeight="1" x14ac:dyDescent="0.2">
      <c r="A59" s="175">
        <v>27</v>
      </c>
      <c r="B59" s="315" t="s">
        <v>299</v>
      </c>
      <c r="C59" s="169" t="str">
        <f>Data!AI$35</f>
        <v/>
      </c>
    </row>
    <row r="60" spans="1:3" ht="22.5" customHeight="1" x14ac:dyDescent="0.2">
      <c r="A60" s="346"/>
      <c r="B60" s="344" t="s">
        <v>210</v>
      </c>
      <c r="C60" s="354"/>
    </row>
    <row r="61" spans="1:3" ht="38.25" customHeight="1" x14ac:dyDescent="0.2">
      <c r="A61" s="138">
        <v>28</v>
      </c>
      <c r="B61" s="314" t="s">
        <v>265</v>
      </c>
      <c r="C61" s="169" t="str">
        <f>Data!AJ$35</f>
        <v/>
      </c>
    </row>
    <row r="62" spans="1:3" ht="18.75" customHeight="1" x14ac:dyDescent="0.2">
      <c r="A62" s="175">
        <v>29</v>
      </c>
      <c r="B62" s="314" t="s">
        <v>85</v>
      </c>
      <c r="C62" s="169" t="str">
        <f>Data!AK$35</f>
        <v/>
      </c>
    </row>
    <row r="63" spans="1:3" ht="45" customHeight="1" x14ac:dyDescent="0.2">
      <c r="A63" s="175">
        <v>30</v>
      </c>
      <c r="B63" s="314" t="s">
        <v>266</v>
      </c>
      <c r="C63" s="169" t="str">
        <f>Data!AL$35</f>
        <v/>
      </c>
    </row>
    <row r="64" spans="1:3" ht="30.75" customHeight="1" x14ac:dyDescent="0.2">
      <c r="A64" s="175">
        <v>31</v>
      </c>
      <c r="B64" s="314" t="s">
        <v>203</v>
      </c>
      <c r="C64" s="169" t="str">
        <f>Data!AM$35</f>
        <v/>
      </c>
    </row>
    <row r="65" spans="1:3" ht="46.5" customHeight="1" x14ac:dyDescent="0.2">
      <c r="A65" s="175">
        <v>32</v>
      </c>
      <c r="B65" s="314" t="s">
        <v>267</v>
      </c>
      <c r="C65" s="169" t="str">
        <f>Data!AN$35</f>
        <v/>
      </c>
    </row>
    <row r="66" spans="1:3" ht="27.75" customHeight="1" x14ac:dyDescent="0.2">
      <c r="A66" s="146">
        <v>33</v>
      </c>
      <c r="B66" s="314" t="s">
        <v>129</v>
      </c>
      <c r="C66" s="169" t="str">
        <f>Data!AO$35</f>
        <v/>
      </c>
    </row>
    <row r="67" spans="1:3" ht="34.5" customHeight="1" x14ac:dyDescent="0.2">
      <c r="A67" s="146">
        <v>34</v>
      </c>
      <c r="B67" s="314" t="s">
        <v>296</v>
      </c>
      <c r="C67" s="169" t="str">
        <f>Data!AP$35</f>
        <v/>
      </c>
    </row>
    <row r="68" spans="1:3" ht="44.25" customHeight="1" x14ac:dyDescent="0.2">
      <c r="A68" s="146">
        <v>35</v>
      </c>
      <c r="B68" s="315" t="s">
        <v>268</v>
      </c>
      <c r="C68" s="169" t="str">
        <f>Data!AQ$35</f>
        <v/>
      </c>
    </row>
    <row r="69" spans="1:3" ht="18.75" customHeight="1" x14ac:dyDescent="0.2">
      <c r="A69" s="346"/>
      <c r="B69" s="344" t="s">
        <v>233</v>
      </c>
      <c r="C69" s="354"/>
    </row>
    <row r="70" spans="1:3" ht="38.25" customHeight="1" x14ac:dyDescent="0.2">
      <c r="A70" s="175">
        <v>36</v>
      </c>
      <c r="B70" s="428" t="s">
        <v>269</v>
      </c>
      <c r="C70" s="169" t="str">
        <f>Data!AR$35</f>
        <v/>
      </c>
    </row>
    <row r="71" spans="1:3" ht="38.25" customHeight="1" x14ac:dyDescent="0.2">
      <c r="A71" s="138">
        <v>37</v>
      </c>
      <c r="B71" s="429" t="s">
        <v>277</v>
      </c>
      <c r="C71" s="169" t="str">
        <f>Data!AS$35</f>
        <v/>
      </c>
    </row>
    <row r="72" spans="1:3" ht="22.5" customHeight="1" x14ac:dyDescent="0.2">
      <c r="A72" s="322"/>
      <c r="B72" s="344" t="s">
        <v>235</v>
      </c>
      <c r="C72" s="354"/>
    </row>
    <row r="73" spans="1:3" ht="50.25" customHeight="1" x14ac:dyDescent="0.2">
      <c r="A73" s="276">
        <v>38</v>
      </c>
      <c r="B73" s="450" t="s">
        <v>278</v>
      </c>
      <c r="C73" s="169" t="str">
        <f>Data!AT$35</f>
        <v/>
      </c>
    </row>
    <row r="74" spans="1:3" ht="33.75" customHeight="1" x14ac:dyDescent="0.2">
      <c r="A74" s="146">
        <v>39</v>
      </c>
      <c r="B74" s="451" t="s">
        <v>189</v>
      </c>
      <c r="C74" s="169" t="str">
        <f>Data!AU$35</f>
        <v/>
      </c>
    </row>
    <row r="75" spans="1:3" ht="63" customHeight="1" x14ac:dyDescent="0.2">
      <c r="A75" s="143">
        <v>40</v>
      </c>
      <c r="B75" s="452" t="s">
        <v>297</v>
      </c>
      <c r="C75" s="169" t="str">
        <f>Data!AV$35</f>
        <v/>
      </c>
    </row>
    <row r="76" spans="1:3" ht="84.75" customHeight="1" x14ac:dyDescent="0.2">
      <c r="B76" s="139"/>
    </row>
    <row r="77" spans="1:3" ht="33" customHeight="1" x14ac:dyDescent="0.2">
      <c r="B77" s="139"/>
    </row>
    <row r="78" spans="1:3" ht="60" customHeight="1" x14ac:dyDescent="0.2">
      <c r="B78" s="139"/>
    </row>
    <row r="79" spans="1:3" ht="33" customHeight="1" x14ac:dyDescent="0.2">
      <c r="B79" s="139"/>
    </row>
    <row r="80" spans="1:3" ht="33" customHeight="1" x14ac:dyDescent="0.2">
      <c r="B80" s="139"/>
    </row>
    <row r="81" spans="2:2" ht="33" customHeight="1" x14ac:dyDescent="0.2">
      <c r="B81" s="139"/>
    </row>
    <row r="82" spans="2:2" ht="33" customHeight="1" x14ac:dyDescent="0.2">
      <c r="B82" s="139"/>
    </row>
    <row r="83" spans="2:2" ht="33" customHeight="1" x14ac:dyDescent="0.2">
      <c r="B83" s="139"/>
    </row>
    <row r="84" spans="2:2" ht="33" customHeight="1" x14ac:dyDescent="0.2">
      <c r="B84" s="139"/>
    </row>
    <row r="85" spans="2:2" ht="33" customHeight="1" x14ac:dyDescent="0.2">
      <c r="B85" s="139"/>
    </row>
    <row r="86" spans="2:2" ht="33" customHeight="1" x14ac:dyDescent="0.2">
      <c r="B86" s="139"/>
    </row>
    <row r="87" spans="2:2" ht="33" customHeight="1" x14ac:dyDescent="0.2">
      <c r="B87" s="139"/>
    </row>
    <row r="88" spans="2:2" ht="33" customHeight="1" x14ac:dyDescent="0.2">
      <c r="B88" s="139"/>
    </row>
    <row r="89" spans="2:2" ht="33" customHeight="1" x14ac:dyDescent="0.2">
      <c r="B89" s="139"/>
    </row>
    <row r="90" spans="2:2" ht="33" customHeight="1" x14ac:dyDescent="0.2">
      <c r="B90" s="139"/>
    </row>
    <row r="91" spans="2:2" ht="33" customHeight="1" x14ac:dyDescent="0.2">
      <c r="B91" s="139"/>
    </row>
    <row r="92" spans="2:2" ht="33" customHeight="1" x14ac:dyDescent="0.2">
      <c r="B92" s="139"/>
    </row>
    <row r="93" spans="2:2" ht="33" customHeight="1" x14ac:dyDescent="0.2">
      <c r="B93" s="139"/>
    </row>
    <row r="94" spans="2:2" ht="33" customHeight="1" x14ac:dyDescent="0.2">
      <c r="B94" s="139"/>
    </row>
    <row r="95" spans="2:2" ht="33" customHeight="1" x14ac:dyDescent="0.2">
      <c r="B95" s="139"/>
    </row>
    <row r="96" spans="2:2" ht="33" customHeight="1" x14ac:dyDescent="0.2">
      <c r="B96" s="139"/>
    </row>
    <row r="97" spans="2:2" ht="33" customHeight="1" x14ac:dyDescent="0.2">
      <c r="B97" s="139"/>
    </row>
    <row r="98" spans="2:2" ht="33" customHeight="1" x14ac:dyDescent="0.2">
      <c r="B98" s="139"/>
    </row>
    <row r="99" spans="2:2" ht="33" customHeight="1" x14ac:dyDescent="0.2">
      <c r="B99" s="139"/>
    </row>
    <row r="100" spans="2:2" ht="33" customHeight="1" x14ac:dyDescent="0.2">
      <c r="B100" s="139"/>
    </row>
    <row r="101" spans="2:2" ht="33" customHeight="1" x14ac:dyDescent="0.2">
      <c r="B101" s="139"/>
    </row>
    <row r="102" spans="2:2" ht="33" customHeight="1" x14ac:dyDescent="0.2">
      <c r="B102" s="139"/>
    </row>
    <row r="103" spans="2:2" ht="33" customHeight="1" x14ac:dyDescent="0.2">
      <c r="B103" s="139"/>
    </row>
    <row r="104" spans="2:2" ht="33" customHeight="1" x14ac:dyDescent="0.2">
      <c r="B104" s="139"/>
    </row>
    <row r="105" spans="2:2" ht="33" customHeight="1" x14ac:dyDescent="0.2">
      <c r="B105" s="139"/>
    </row>
    <row r="106" spans="2:2" ht="33" customHeight="1" x14ac:dyDescent="0.2">
      <c r="B106" s="139"/>
    </row>
    <row r="107" spans="2:2" ht="33" customHeight="1" x14ac:dyDescent="0.2">
      <c r="B107" s="139"/>
    </row>
    <row r="108" spans="2:2" ht="33" customHeight="1" x14ac:dyDescent="0.2">
      <c r="B108" s="139"/>
    </row>
    <row r="109" spans="2:2" ht="33" customHeight="1" x14ac:dyDescent="0.2">
      <c r="B109" s="139"/>
    </row>
    <row r="110" spans="2:2" ht="33" customHeight="1" x14ac:dyDescent="0.2">
      <c r="B110" s="139"/>
    </row>
    <row r="111" spans="2:2" ht="33" customHeight="1" x14ac:dyDescent="0.2">
      <c r="B111" s="139"/>
    </row>
    <row r="112" spans="2:2" ht="33" customHeight="1" x14ac:dyDescent="0.2">
      <c r="B112" s="139"/>
    </row>
    <row r="113" spans="2:2" ht="33" customHeight="1" x14ac:dyDescent="0.2">
      <c r="B113" s="139"/>
    </row>
    <row r="114" spans="2:2" ht="33" customHeight="1" x14ac:dyDescent="0.2">
      <c r="B114" s="139"/>
    </row>
    <row r="115" spans="2:2" ht="33" customHeight="1" x14ac:dyDescent="0.2">
      <c r="B115" s="139"/>
    </row>
    <row r="116" spans="2:2" ht="33" customHeight="1" x14ac:dyDescent="0.2">
      <c r="B116" s="139"/>
    </row>
    <row r="117" spans="2:2" ht="33" customHeight="1" x14ac:dyDescent="0.2">
      <c r="B117" s="139"/>
    </row>
    <row r="118" spans="2:2" ht="33" customHeight="1" x14ac:dyDescent="0.2">
      <c r="B118" s="139"/>
    </row>
    <row r="119" spans="2:2" ht="33" customHeight="1" x14ac:dyDescent="0.2">
      <c r="B119" s="139"/>
    </row>
    <row r="120" spans="2:2" ht="33" customHeight="1" x14ac:dyDescent="0.2">
      <c r="B120" s="139"/>
    </row>
    <row r="121" spans="2:2" ht="33" customHeight="1" x14ac:dyDescent="0.2">
      <c r="B121" s="139"/>
    </row>
    <row r="122" spans="2:2" ht="33" customHeight="1" x14ac:dyDescent="0.2">
      <c r="B122" s="139"/>
    </row>
    <row r="123" spans="2:2" ht="33" customHeight="1" x14ac:dyDescent="0.2">
      <c r="B123" s="139"/>
    </row>
    <row r="124" spans="2:2" ht="33" customHeight="1" x14ac:dyDescent="0.2">
      <c r="B124" s="139"/>
    </row>
    <row r="125" spans="2:2" ht="33" customHeight="1" x14ac:dyDescent="0.2">
      <c r="B125" s="139"/>
    </row>
    <row r="126" spans="2:2" ht="33" customHeight="1" x14ac:dyDescent="0.2">
      <c r="B126" s="139"/>
    </row>
    <row r="127" spans="2:2" ht="33" customHeight="1" x14ac:dyDescent="0.2">
      <c r="B127" s="139"/>
    </row>
    <row r="128" spans="2:2" ht="33" customHeight="1" x14ac:dyDescent="0.2">
      <c r="B128" s="139"/>
    </row>
    <row r="129" spans="2:2" ht="33" customHeight="1" x14ac:dyDescent="0.2">
      <c r="B129" s="139"/>
    </row>
    <row r="130" spans="2:2" ht="33" customHeight="1" x14ac:dyDescent="0.2">
      <c r="B130" s="139"/>
    </row>
    <row r="131" spans="2:2" ht="33" customHeight="1" x14ac:dyDescent="0.2">
      <c r="B131" s="139"/>
    </row>
    <row r="132" spans="2:2" ht="33" customHeight="1" x14ac:dyDescent="0.2">
      <c r="B132" s="139"/>
    </row>
    <row r="133" spans="2:2" ht="33" customHeight="1" x14ac:dyDescent="0.2">
      <c r="B133" s="139"/>
    </row>
    <row r="134" spans="2:2" ht="33" customHeight="1" x14ac:dyDescent="0.2">
      <c r="B134" s="139"/>
    </row>
    <row r="135" spans="2:2" ht="33" customHeight="1" x14ac:dyDescent="0.2">
      <c r="B135" s="139"/>
    </row>
    <row r="136" spans="2:2" ht="33" customHeight="1" x14ac:dyDescent="0.2">
      <c r="B136" s="139"/>
    </row>
    <row r="137" spans="2:2" ht="33" customHeight="1" x14ac:dyDescent="0.2">
      <c r="B137" s="139"/>
    </row>
    <row r="138" spans="2:2" ht="33" customHeight="1" x14ac:dyDescent="0.2">
      <c r="B138" s="139"/>
    </row>
    <row r="139" spans="2:2" ht="33" customHeight="1" x14ac:dyDescent="0.2">
      <c r="B139" s="139"/>
    </row>
    <row r="140" spans="2:2" ht="33" customHeight="1" x14ac:dyDescent="0.2">
      <c r="B140" s="139"/>
    </row>
    <row r="141" spans="2:2" ht="33" customHeight="1" x14ac:dyDescent="0.2">
      <c r="B141" s="139"/>
    </row>
    <row r="142" spans="2:2" ht="33" customHeight="1" x14ac:dyDescent="0.2">
      <c r="B142" s="139"/>
    </row>
    <row r="143" spans="2:2" ht="33" customHeight="1" x14ac:dyDescent="0.2">
      <c r="B143" s="139"/>
    </row>
    <row r="144" spans="2:2" ht="33" customHeight="1" x14ac:dyDescent="0.2">
      <c r="B144" s="139"/>
    </row>
    <row r="145" spans="2:2" ht="33" customHeight="1" x14ac:dyDescent="0.2">
      <c r="B145" s="139"/>
    </row>
    <row r="146" spans="2:2" ht="33" customHeight="1" x14ac:dyDescent="0.2">
      <c r="B146" s="139"/>
    </row>
    <row r="147" spans="2:2" ht="33" customHeight="1" x14ac:dyDescent="0.2">
      <c r="B147" s="139"/>
    </row>
    <row r="148" spans="2:2" ht="33" customHeight="1" x14ac:dyDescent="0.2">
      <c r="B148" s="139"/>
    </row>
    <row r="149" spans="2:2" ht="33" customHeight="1" x14ac:dyDescent="0.2">
      <c r="B149" s="139"/>
    </row>
    <row r="150" spans="2:2" ht="33" customHeight="1" x14ac:dyDescent="0.2">
      <c r="B150" s="139"/>
    </row>
    <row r="151" spans="2:2" ht="33" customHeight="1" x14ac:dyDescent="0.2">
      <c r="B151" s="139"/>
    </row>
    <row r="152" spans="2:2" ht="33" customHeight="1" x14ac:dyDescent="0.2">
      <c r="B152" s="139"/>
    </row>
    <row r="153" spans="2:2" ht="33" customHeight="1" x14ac:dyDescent="0.2">
      <c r="B153" s="139"/>
    </row>
    <row r="154" spans="2:2" ht="33" customHeight="1" x14ac:dyDescent="0.2">
      <c r="B154" s="139"/>
    </row>
    <row r="155" spans="2:2" ht="33" customHeight="1" x14ac:dyDescent="0.2">
      <c r="B155" s="139"/>
    </row>
    <row r="156" spans="2:2" ht="33" customHeight="1" x14ac:dyDescent="0.2">
      <c r="B156" s="139"/>
    </row>
    <row r="157" spans="2:2" ht="33" customHeight="1" x14ac:dyDescent="0.2">
      <c r="B157" s="139"/>
    </row>
    <row r="158" spans="2:2" ht="33" customHeight="1" x14ac:dyDescent="0.2">
      <c r="B158" s="139"/>
    </row>
    <row r="159" spans="2:2" ht="33" customHeight="1" x14ac:dyDescent="0.2">
      <c r="B159" s="139"/>
    </row>
    <row r="160" spans="2:2" ht="33" customHeight="1" x14ac:dyDescent="0.2">
      <c r="B160" s="139"/>
    </row>
    <row r="161" spans="2:2" ht="33" customHeight="1" x14ac:dyDescent="0.2">
      <c r="B161" s="139"/>
    </row>
    <row r="162" spans="2:2" ht="33" customHeight="1" x14ac:dyDescent="0.2">
      <c r="B162" s="139"/>
    </row>
    <row r="163" spans="2:2" ht="33" customHeight="1" x14ac:dyDescent="0.2">
      <c r="B163" s="139"/>
    </row>
    <row r="164" spans="2:2" ht="33" customHeight="1" x14ac:dyDescent="0.2">
      <c r="B164" s="139"/>
    </row>
    <row r="165" spans="2:2" ht="33" customHeight="1" x14ac:dyDescent="0.2">
      <c r="B165" s="139"/>
    </row>
    <row r="166" spans="2:2" ht="33" customHeight="1" x14ac:dyDescent="0.2">
      <c r="B166" s="139"/>
    </row>
    <row r="167" spans="2:2" ht="33" customHeight="1" x14ac:dyDescent="0.2">
      <c r="B167" s="139"/>
    </row>
    <row r="168" spans="2:2" ht="33" customHeight="1" x14ac:dyDescent="0.2">
      <c r="B168" s="139"/>
    </row>
    <row r="169" spans="2:2" ht="33" customHeight="1" x14ac:dyDescent="0.2">
      <c r="B169" s="139"/>
    </row>
    <row r="170" spans="2:2" ht="33" customHeight="1" x14ac:dyDescent="0.2">
      <c r="B170" s="139"/>
    </row>
    <row r="171" spans="2:2" ht="33" customHeight="1" x14ac:dyDescent="0.2">
      <c r="B171" s="139"/>
    </row>
    <row r="172" spans="2:2" ht="33" customHeight="1" x14ac:dyDescent="0.2">
      <c r="B172" s="139"/>
    </row>
    <row r="173" spans="2:2" ht="33" customHeight="1" x14ac:dyDescent="0.2">
      <c r="B173" s="139"/>
    </row>
    <row r="174" spans="2:2" ht="33" customHeight="1" x14ac:dyDescent="0.2">
      <c r="B174" s="139"/>
    </row>
    <row r="175" spans="2:2" ht="33" customHeight="1" x14ac:dyDescent="0.2">
      <c r="B175" s="139"/>
    </row>
    <row r="176" spans="2:2" ht="33" customHeight="1" x14ac:dyDescent="0.2">
      <c r="B176" s="139"/>
    </row>
    <row r="177" spans="2:2" ht="33" customHeight="1" x14ac:dyDescent="0.2">
      <c r="B177" s="139"/>
    </row>
    <row r="178" spans="2:2" ht="33" customHeight="1" x14ac:dyDescent="0.2">
      <c r="B178" s="139"/>
    </row>
    <row r="179" spans="2:2" ht="33" customHeight="1" x14ac:dyDescent="0.2">
      <c r="B179" s="139"/>
    </row>
    <row r="180" spans="2:2" ht="33" customHeight="1" x14ac:dyDescent="0.2">
      <c r="B180" s="139"/>
    </row>
    <row r="181" spans="2:2" ht="33" customHeight="1" x14ac:dyDescent="0.2">
      <c r="B181" s="139"/>
    </row>
    <row r="182" spans="2:2" ht="33" customHeight="1" x14ac:dyDescent="0.2">
      <c r="B182" s="139"/>
    </row>
    <row r="183" spans="2:2" ht="33" customHeight="1" x14ac:dyDescent="0.2">
      <c r="B183" s="139"/>
    </row>
    <row r="184" spans="2:2" ht="33" customHeight="1" x14ac:dyDescent="0.2">
      <c r="B184" s="139"/>
    </row>
    <row r="185" spans="2:2" ht="33" customHeight="1" x14ac:dyDescent="0.2">
      <c r="B185" s="139"/>
    </row>
    <row r="186" spans="2:2" ht="33" customHeight="1" x14ac:dyDescent="0.2">
      <c r="B186" s="139"/>
    </row>
    <row r="187" spans="2:2" ht="33" customHeight="1" x14ac:dyDescent="0.2">
      <c r="B187" s="139"/>
    </row>
    <row r="188" spans="2:2" ht="33" customHeight="1" x14ac:dyDescent="0.2">
      <c r="B188" s="139"/>
    </row>
    <row r="189" spans="2:2" ht="33" customHeight="1" x14ac:dyDescent="0.2">
      <c r="B189" s="139"/>
    </row>
    <row r="190" spans="2:2" ht="33" customHeight="1" x14ac:dyDescent="0.2">
      <c r="B190" s="139"/>
    </row>
    <row r="191" spans="2:2" ht="33" customHeight="1" x14ac:dyDescent="0.2">
      <c r="B191" s="139"/>
    </row>
    <row r="192" spans="2:2" ht="33" customHeight="1" x14ac:dyDescent="0.2">
      <c r="B192" s="139"/>
    </row>
    <row r="193" spans="2:2" ht="33" customHeight="1" x14ac:dyDescent="0.2">
      <c r="B193" s="139"/>
    </row>
    <row r="194" spans="2:2" ht="33" customHeight="1" x14ac:dyDescent="0.2">
      <c r="B194" s="139"/>
    </row>
    <row r="195" spans="2:2" ht="33" customHeight="1" x14ac:dyDescent="0.2">
      <c r="B195" s="139"/>
    </row>
    <row r="196" spans="2:2" ht="33" customHeight="1" x14ac:dyDescent="0.2">
      <c r="B196" s="139"/>
    </row>
    <row r="197" spans="2:2" ht="33" customHeight="1" x14ac:dyDescent="0.2">
      <c r="B197" s="139"/>
    </row>
    <row r="198" spans="2:2" ht="33" customHeight="1" x14ac:dyDescent="0.2">
      <c r="B198" s="139"/>
    </row>
    <row r="199" spans="2:2" ht="33" customHeight="1" x14ac:dyDescent="0.2">
      <c r="B199" s="139"/>
    </row>
    <row r="200" spans="2:2" ht="33" customHeight="1" x14ac:dyDescent="0.2">
      <c r="B200" s="139"/>
    </row>
    <row r="201" spans="2:2" ht="33" customHeight="1" x14ac:dyDescent="0.2">
      <c r="B201" s="139"/>
    </row>
    <row r="202" spans="2:2" ht="33" customHeight="1" x14ac:dyDescent="0.2">
      <c r="B202" s="139"/>
    </row>
    <row r="203" spans="2:2" ht="33" customHeight="1" x14ac:dyDescent="0.2">
      <c r="B203" s="139"/>
    </row>
    <row r="204" spans="2:2" ht="33" customHeight="1" x14ac:dyDescent="0.2">
      <c r="B204" s="139"/>
    </row>
    <row r="205" spans="2:2" ht="33" customHeight="1" x14ac:dyDescent="0.2">
      <c r="B205" s="139"/>
    </row>
    <row r="206" spans="2:2" ht="33" customHeight="1" x14ac:dyDescent="0.2">
      <c r="B206" s="139"/>
    </row>
    <row r="207" spans="2:2" ht="33" customHeight="1" x14ac:dyDescent="0.2">
      <c r="B207" s="139"/>
    </row>
    <row r="208" spans="2:2" ht="33" customHeight="1" x14ac:dyDescent="0.2">
      <c r="B208" s="139"/>
    </row>
    <row r="209" spans="2:2" ht="33" customHeight="1" x14ac:dyDescent="0.2">
      <c r="B209" s="139"/>
    </row>
    <row r="210" spans="2:2" ht="33" customHeight="1" x14ac:dyDescent="0.2">
      <c r="B210" s="139"/>
    </row>
    <row r="211" spans="2:2" ht="33" customHeight="1" x14ac:dyDescent="0.2">
      <c r="B211" s="139"/>
    </row>
    <row r="212" spans="2:2" ht="33" customHeight="1" x14ac:dyDescent="0.2">
      <c r="B212" s="139"/>
    </row>
    <row r="213" spans="2:2" ht="33" customHeight="1" x14ac:dyDescent="0.2">
      <c r="B213" s="139"/>
    </row>
    <row r="214" spans="2:2" ht="33" customHeight="1" x14ac:dyDescent="0.2">
      <c r="B214" s="139"/>
    </row>
    <row r="215" spans="2:2" ht="33" customHeight="1" x14ac:dyDescent="0.2">
      <c r="B215" s="139"/>
    </row>
    <row r="216" spans="2:2" ht="33" customHeight="1" x14ac:dyDescent="0.2">
      <c r="B216" s="139"/>
    </row>
    <row r="217" spans="2:2" ht="33" customHeight="1" x14ac:dyDescent="0.2">
      <c r="B217" s="139"/>
    </row>
    <row r="218" spans="2:2" ht="33" customHeight="1" x14ac:dyDescent="0.2">
      <c r="B218" s="139"/>
    </row>
    <row r="219" spans="2:2" ht="33" customHeight="1" x14ac:dyDescent="0.2">
      <c r="B219" s="139"/>
    </row>
    <row r="220" spans="2:2" ht="33" customHeight="1" x14ac:dyDescent="0.2">
      <c r="B220" s="139"/>
    </row>
    <row r="221" spans="2:2" ht="33" customHeight="1" x14ac:dyDescent="0.2">
      <c r="B221" s="139"/>
    </row>
    <row r="222" spans="2:2" ht="33" customHeight="1" x14ac:dyDescent="0.2">
      <c r="B222" s="139"/>
    </row>
    <row r="223" spans="2:2" ht="33" customHeight="1" x14ac:dyDescent="0.2">
      <c r="B223" s="139"/>
    </row>
    <row r="224" spans="2:2" ht="33" customHeight="1" x14ac:dyDescent="0.2">
      <c r="B224" s="139"/>
    </row>
    <row r="225" spans="2:2" ht="33" customHeight="1" x14ac:dyDescent="0.2">
      <c r="B225" s="139"/>
    </row>
    <row r="226" spans="2:2" ht="33" customHeight="1" x14ac:dyDescent="0.2">
      <c r="B226" s="139"/>
    </row>
    <row r="227" spans="2:2" ht="33" customHeight="1" x14ac:dyDescent="0.2">
      <c r="B227" s="139"/>
    </row>
    <row r="228" spans="2:2" ht="33" customHeight="1" x14ac:dyDescent="0.2">
      <c r="B228" s="139"/>
    </row>
    <row r="229" spans="2:2" ht="33" customHeight="1" x14ac:dyDescent="0.2">
      <c r="B229" s="139"/>
    </row>
    <row r="230" spans="2:2" ht="33" customHeight="1" x14ac:dyDescent="0.2">
      <c r="B230" s="139"/>
    </row>
    <row r="231" spans="2:2" ht="33" customHeight="1" x14ac:dyDescent="0.2">
      <c r="B231" s="139"/>
    </row>
    <row r="232" spans="2:2" ht="33" customHeight="1" x14ac:dyDescent="0.2">
      <c r="B232" s="139"/>
    </row>
    <row r="233" spans="2:2" ht="33" customHeight="1" x14ac:dyDescent="0.2">
      <c r="B233" s="139"/>
    </row>
    <row r="234" spans="2:2" ht="33" customHeight="1" x14ac:dyDescent="0.2">
      <c r="B234" s="139"/>
    </row>
    <row r="235" spans="2:2" ht="33" customHeight="1" x14ac:dyDescent="0.2">
      <c r="B235" s="139"/>
    </row>
    <row r="236" spans="2:2" ht="33" customHeight="1" x14ac:dyDescent="0.2">
      <c r="B236" s="139"/>
    </row>
    <row r="237" spans="2:2" ht="33" customHeight="1" x14ac:dyDescent="0.2">
      <c r="B237" s="139"/>
    </row>
    <row r="238" spans="2:2" ht="33" customHeight="1" x14ac:dyDescent="0.2">
      <c r="B238" s="139"/>
    </row>
    <row r="239" spans="2:2" ht="33" customHeight="1" x14ac:dyDescent="0.2">
      <c r="B239" s="139"/>
    </row>
    <row r="240" spans="2:2" ht="33" customHeight="1" x14ac:dyDescent="0.2">
      <c r="B240" s="139"/>
    </row>
    <row r="241" spans="2:2" ht="33" customHeight="1" x14ac:dyDescent="0.2">
      <c r="B241" s="139"/>
    </row>
    <row r="242" spans="2:2" ht="33" customHeight="1" x14ac:dyDescent="0.2">
      <c r="B242" s="139"/>
    </row>
    <row r="243" spans="2:2" ht="33" customHeight="1" x14ac:dyDescent="0.2">
      <c r="B243" s="139"/>
    </row>
    <row r="244" spans="2:2" ht="33" customHeight="1" x14ac:dyDescent="0.2">
      <c r="B244" s="139"/>
    </row>
    <row r="245" spans="2:2" ht="33" customHeight="1" x14ac:dyDescent="0.2">
      <c r="B245" s="139"/>
    </row>
    <row r="246" spans="2:2" ht="33" customHeight="1" x14ac:dyDescent="0.2">
      <c r="B246" s="139"/>
    </row>
    <row r="247" spans="2:2" ht="33" customHeight="1" x14ac:dyDescent="0.2">
      <c r="B247" s="139"/>
    </row>
    <row r="248" spans="2:2" ht="33" customHeight="1" x14ac:dyDescent="0.2">
      <c r="B248" s="139"/>
    </row>
    <row r="249" spans="2:2" ht="33" customHeight="1" x14ac:dyDescent="0.2">
      <c r="B249" s="139"/>
    </row>
    <row r="250" spans="2:2" ht="33" customHeight="1" x14ac:dyDescent="0.2">
      <c r="B250" s="139"/>
    </row>
    <row r="251" spans="2:2" ht="33" customHeight="1" x14ac:dyDescent="0.2">
      <c r="B251" s="139"/>
    </row>
    <row r="252" spans="2:2" ht="33" customHeight="1" x14ac:dyDescent="0.2">
      <c r="B252" s="139"/>
    </row>
    <row r="253" spans="2:2" ht="33" customHeight="1" x14ac:dyDescent="0.2">
      <c r="B253" s="139"/>
    </row>
    <row r="254" spans="2:2" ht="33" customHeight="1" x14ac:dyDescent="0.2">
      <c r="B254" s="139"/>
    </row>
    <row r="255" spans="2:2" ht="33" customHeight="1" x14ac:dyDescent="0.2">
      <c r="B255" s="139"/>
    </row>
    <row r="256" spans="2:2" ht="33" customHeight="1" x14ac:dyDescent="0.2">
      <c r="B256" s="139"/>
    </row>
    <row r="257" spans="2:2" ht="33" customHeight="1" x14ac:dyDescent="0.2">
      <c r="B257" s="139"/>
    </row>
    <row r="258" spans="2:2" ht="33" customHeight="1" x14ac:dyDescent="0.2">
      <c r="B258" s="139"/>
    </row>
    <row r="259" spans="2:2" ht="33" customHeight="1" x14ac:dyDescent="0.2">
      <c r="B259" s="139"/>
    </row>
    <row r="260" spans="2:2" ht="33" customHeight="1" x14ac:dyDescent="0.2">
      <c r="B260" s="139"/>
    </row>
    <row r="261" spans="2:2" ht="33" customHeight="1" x14ac:dyDescent="0.2">
      <c r="B261" s="139"/>
    </row>
    <row r="262" spans="2:2" ht="33" customHeight="1" x14ac:dyDescent="0.2">
      <c r="B262" s="139"/>
    </row>
    <row r="263" spans="2:2" ht="33" customHeight="1" x14ac:dyDescent="0.2">
      <c r="B263" s="139"/>
    </row>
    <row r="264" spans="2:2" ht="33" customHeight="1" x14ac:dyDescent="0.2">
      <c r="B264" s="139"/>
    </row>
    <row r="265" spans="2:2" ht="33" customHeight="1" x14ac:dyDescent="0.2">
      <c r="B265" s="139"/>
    </row>
    <row r="266" spans="2:2" ht="33" customHeight="1" x14ac:dyDescent="0.2">
      <c r="B266" s="139"/>
    </row>
    <row r="267" spans="2:2" ht="33" customHeight="1" x14ac:dyDescent="0.2">
      <c r="B267" s="139"/>
    </row>
    <row r="268" spans="2:2" ht="33" customHeight="1" x14ac:dyDescent="0.2">
      <c r="B268" s="139"/>
    </row>
    <row r="269" spans="2:2" ht="33" customHeight="1" x14ac:dyDescent="0.2">
      <c r="B269" s="139"/>
    </row>
    <row r="270" spans="2:2" ht="33" customHeight="1" x14ac:dyDescent="0.2">
      <c r="B270" s="139"/>
    </row>
    <row r="271" spans="2:2" ht="33" customHeight="1" x14ac:dyDescent="0.2">
      <c r="B271" s="139"/>
    </row>
    <row r="272" spans="2:2" ht="33" customHeight="1" x14ac:dyDescent="0.2">
      <c r="B272" s="139"/>
    </row>
    <row r="273" spans="2:2" ht="33" customHeight="1" x14ac:dyDescent="0.2">
      <c r="B273" s="139"/>
    </row>
    <row r="274" spans="2:2" ht="33" customHeight="1" x14ac:dyDescent="0.2">
      <c r="B274" s="139"/>
    </row>
    <row r="275" spans="2:2" ht="33" customHeight="1" x14ac:dyDescent="0.2">
      <c r="B275" s="139"/>
    </row>
    <row r="276" spans="2:2" ht="33" customHeight="1" x14ac:dyDescent="0.2">
      <c r="B276" s="139"/>
    </row>
    <row r="277" spans="2:2" ht="33" customHeight="1" x14ac:dyDescent="0.2">
      <c r="B277" s="139"/>
    </row>
    <row r="278" spans="2:2" ht="33" customHeight="1" x14ac:dyDescent="0.2">
      <c r="B278" s="139"/>
    </row>
    <row r="279" spans="2:2" ht="33" customHeight="1" x14ac:dyDescent="0.2">
      <c r="B279" s="139"/>
    </row>
    <row r="280" spans="2:2" ht="33" customHeight="1" x14ac:dyDescent="0.2">
      <c r="B280" s="139"/>
    </row>
    <row r="281" spans="2:2" ht="33" customHeight="1" x14ac:dyDescent="0.2">
      <c r="B281" s="139"/>
    </row>
    <row r="282" spans="2:2" ht="33" customHeight="1" x14ac:dyDescent="0.2">
      <c r="B282" s="139"/>
    </row>
    <row r="283" spans="2:2" ht="33" customHeight="1" x14ac:dyDescent="0.2">
      <c r="B283" s="139"/>
    </row>
    <row r="284" spans="2:2" ht="33" customHeight="1" x14ac:dyDescent="0.2">
      <c r="B284" s="139"/>
    </row>
    <row r="285" spans="2:2" ht="33" customHeight="1" x14ac:dyDescent="0.2">
      <c r="B285" s="139"/>
    </row>
    <row r="286" spans="2:2" ht="33" customHeight="1" x14ac:dyDescent="0.2">
      <c r="B286" s="139"/>
    </row>
    <row r="287" spans="2:2" ht="33" customHeight="1" x14ac:dyDescent="0.2">
      <c r="B287" s="139"/>
    </row>
    <row r="288" spans="2:2" ht="33" customHeight="1" x14ac:dyDescent="0.2">
      <c r="B288" s="139"/>
    </row>
    <row r="289" spans="2:2" ht="33" customHeight="1" x14ac:dyDescent="0.2">
      <c r="B289" s="139"/>
    </row>
    <row r="290" spans="2:2" ht="33" customHeight="1" x14ac:dyDescent="0.2">
      <c r="B290" s="139"/>
    </row>
    <row r="291" spans="2:2" ht="33" customHeight="1" x14ac:dyDescent="0.2">
      <c r="B291" s="139"/>
    </row>
    <row r="292" spans="2:2" ht="33" customHeight="1" x14ac:dyDescent="0.2">
      <c r="B292" s="139"/>
    </row>
    <row r="293" spans="2:2" ht="33" customHeight="1" x14ac:dyDescent="0.2">
      <c r="B293" s="139"/>
    </row>
    <row r="294" spans="2:2" ht="33" customHeight="1" x14ac:dyDescent="0.2">
      <c r="B294" s="139"/>
    </row>
    <row r="295" spans="2:2" ht="33" customHeight="1" x14ac:dyDescent="0.2">
      <c r="B295" s="139"/>
    </row>
    <row r="296" spans="2:2" ht="33" customHeight="1" x14ac:dyDescent="0.2">
      <c r="B296" s="139"/>
    </row>
    <row r="297" spans="2:2" ht="33" customHeight="1" x14ac:dyDescent="0.2">
      <c r="B297" s="139"/>
    </row>
    <row r="298" spans="2:2" ht="33" customHeight="1" x14ac:dyDescent="0.2">
      <c r="B298" s="139"/>
    </row>
    <row r="299" spans="2:2" ht="33" customHeight="1" x14ac:dyDescent="0.2">
      <c r="B299" s="139"/>
    </row>
    <row r="300" spans="2:2" ht="33" customHeight="1" x14ac:dyDescent="0.2">
      <c r="B300" s="139"/>
    </row>
    <row r="301" spans="2:2" ht="33" customHeight="1" x14ac:dyDescent="0.2">
      <c r="B301" s="139"/>
    </row>
    <row r="302" spans="2:2" ht="33" customHeight="1" x14ac:dyDescent="0.2">
      <c r="B302" s="139"/>
    </row>
    <row r="303" spans="2:2" ht="33" customHeight="1" x14ac:dyDescent="0.2">
      <c r="B303" s="139"/>
    </row>
    <row r="304" spans="2:2" ht="33" customHeight="1" x14ac:dyDescent="0.2">
      <c r="B304" s="139"/>
    </row>
    <row r="305" spans="2:2" ht="33" customHeight="1" x14ac:dyDescent="0.2">
      <c r="B305" s="139"/>
    </row>
    <row r="306" spans="2:2" ht="33" customHeight="1" x14ac:dyDescent="0.2">
      <c r="B306" s="139"/>
    </row>
    <row r="307" spans="2:2" ht="33" customHeight="1" x14ac:dyDescent="0.2">
      <c r="B307" s="139"/>
    </row>
    <row r="308" spans="2:2" ht="33" customHeight="1" x14ac:dyDescent="0.2">
      <c r="B308" s="139"/>
    </row>
    <row r="309" spans="2:2" ht="33" customHeight="1" x14ac:dyDescent="0.2">
      <c r="B309" s="139"/>
    </row>
    <row r="310" spans="2:2" ht="33" customHeight="1" x14ac:dyDescent="0.2">
      <c r="B310" s="139"/>
    </row>
    <row r="311" spans="2:2" ht="33" customHeight="1" x14ac:dyDescent="0.2">
      <c r="B311" s="139"/>
    </row>
    <row r="312" spans="2:2" ht="33" customHeight="1" x14ac:dyDescent="0.2">
      <c r="B312" s="139"/>
    </row>
    <row r="313" spans="2:2" ht="33" customHeight="1" x14ac:dyDescent="0.2">
      <c r="B313" s="139"/>
    </row>
    <row r="314" spans="2:2" ht="33" customHeight="1" x14ac:dyDescent="0.2">
      <c r="B314" s="139"/>
    </row>
    <row r="315" spans="2:2" ht="33" customHeight="1" x14ac:dyDescent="0.2">
      <c r="B315" s="139"/>
    </row>
    <row r="316" spans="2:2" ht="33" customHeight="1" x14ac:dyDescent="0.2">
      <c r="B316" s="139"/>
    </row>
    <row r="317" spans="2:2" ht="33" customHeight="1" x14ac:dyDescent="0.2">
      <c r="B317" s="139"/>
    </row>
    <row r="318" spans="2:2" ht="33" customHeight="1" x14ac:dyDescent="0.2">
      <c r="B318" s="139"/>
    </row>
    <row r="319" spans="2:2" ht="33" customHeight="1" x14ac:dyDescent="0.2">
      <c r="B319" s="139"/>
    </row>
    <row r="320" spans="2:2" ht="33" customHeight="1" x14ac:dyDescent="0.2">
      <c r="B320" s="139"/>
    </row>
    <row r="321" spans="2:2" ht="33" customHeight="1" x14ac:dyDescent="0.2">
      <c r="B321" s="139"/>
    </row>
    <row r="322" spans="2:2" ht="33" customHeight="1" x14ac:dyDescent="0.2">
      <c r="B322" s="139"/>
    </row>
    <row r="323" spans="2:2" ht="33" customHeight="1" x14ac:dyDescent="0.2">
      <c r="B323" s="139"/>
    </row>
    <row r="324" spans="2:2" ht="33" customHeight="1" x14ac:dyDescent="0.2">
      <c r="B324" s="139"/>
    </row>
    <row r="325" spans="2:2" ht="33" customHeight="1" x14ac:dyDescent="0.2">
      <c r="B325" s="139"/>
    </row>
    <row r="326" spans="2:2" ht="33" customHeight="1" x14ac:dyDescent="0.2">
      <c r="B326" s="139"/>
    </row>
    <row r="327" spans="2:2" ht="33" customHeight="1" x14ac:dyDescent="0.2">
      <c r="B327" s="139"/>
    </row>
    <row r="328" spans="2:2" ht="33" customHeight="1" x14ac:dyDescent="0.2">
      <c r="B328" s="139"/>
    </row>
    <row r="329" spans="2:2" ht="33" customHeight="1" x14ac:dyDescent="0.2">
      <c r="B329" s="139"/>
    </row>
    <row r="330" spans="2:2" ht="33" customHeight="1" x14ac:dyDescent="0.2">
      <c r="B330" s="139"/>
    </row>
    <row r="331" spans="2:2" ht="33" customHeight="1" x14ac:dyDescent="0.2">
      <c r="B331" s="139"/>
    </row>
    <row r="332" spans="2:2" ht="33" customHeight="1" x14ac:dyDescent="0.2">
      <c r="B332" s="139"/>
    </row>
    <row r="333" spans="2:2" ht="33" customHeight="1" x14ac:dyDescent="0.2">
      <c r="B333" s="139"/>
    </row>
    <row r="334" spans="2:2" ht="33" customHeight="1" x14ac:dyDescent="0.2">
      <c r="B334" s="139"/>
    </row>
    <row r="335" spans="2:2" ht="33" customHeight="1" x14ac:dyDescent="0.2">
      <c r="B335" s="139"/>
    </row>
    <row r="336" spans="2:2" ht="33" customHeight="1" x14ac:dyDescent="0.2">
      <c r="B336" s="139"/>
    </row>
    <row r="337" spans="2:2" ht="33" customHeight="1" x14ac:dyDescent="0.2">
      <c r="B337" s="139"/>
    </row>
    <row r="338" spans="2:2" ht="33" customHeight="1" x14ac:dyDescent="0.2">
      <c r="B338" s="139"/>
    </row>
    <row r="339" spans="2:2" ht="33" customHeight="1" x14ac:dyDescent="0.2">
      <c r="B339" s="139"/>
    </row>
    <row r="340" spans="2:2" ht="33" customHeight="1" x14ac:dyDescent="0.2">
      <c r="B340" s="139"/>
    </row>
    <row r="341" spans="2:2" ht="33" customHeight="1" x14ac:dyDescent="0.2">
      <c r="B341" s="139"/>
    </row>
    <row r="342" spans="2:2" ht="33" customHeight="1" x14ac:dyDescent="0.2">
      <c r="B342" s="139"/>
    </row>
    <row r="343" spans="2:2" ht="33" customHeight="1" x14ac:dyDescent="0.2">
      <c r="B343" s="139"/>
    </row>
    <row r="344" spans="2:2" ht="33" customHeight="1" x14ac:dyDescent="0.2">
      <c r="B344" s="139"/>
    </row>
    <row r="345" spans="2:2" ht="33" customHeight="1" x14ac:dyDescent="0.2">
      <c r="B345" s="139"/>
    </row>
    <row r="346" spans="2:2" ht="33" customHeight="1" x14ac:dyDescent="0.2">
      <c r="B346" s="139"/>
    </row>
    <row r="347" spans="2:2" ht="33" customHeight="1" x14ac:dyDescent="0.2">
      <c r="B347" s="139"/>
    </row>
    <row r="348" spans="2:2" ht="33" customHeight="1" x14ac:dyDescent="0.2">
      <c r="B348" s="139"/>
    </row>
    <row r="349" spans="2:2" ht="33" customHeight="1" x14ac:dyDescent="0.2">
      <c r="B349" s="139"/>
    </row>
    <row r="350" spans="2:2" ht="33" customHeight="1" x14ac:dyDescent="0.2">
      <c r="B350" s="139"/>
    </row>
    <row r="351" spans="2:2" ht="33" customHeight="1" x14ac:dyDescent="0.2">
      <c r="B351" s="139"/>
    </row>
    <row r="352" spans="2:2" ht="33" customHeight="1" x14ac:dyDescent="0.2">
      <c r="B352" s="139"/>
    </row>
    <row r="353" spans="2:2" ht="33" customHeight="1" x14ac:dyDescent="0.2">
      <c r="B353" s="139"/>
    </row>
    <row r="354" spans="2:2" ht="33" customHeight="1" x14ac:dyDescent="0.2">
      <c r="B354" s="139"/>
    </row>
    <row r="355" spans="2:2" ht="33" customHeight="1" x14ac:dyDescent="0.2">
      <c r="B355" s="139"/>
    </row>
    <row r="356" spans="2:2" ht="33" customHeight="1" x14ac:dyDescent="0.2">
      <c r="B356" s="139"/>
    </row>
    <row r="357" spans="2:2" ht="33" customHeight="1" x14ac:dyDescent="0.2">
      <c r="B357" s="139"/>
    </row>
    <row r="358" spans="2:2" ht="33" customHeight="1" x14ac:dyDescent="0.2">
      <c r="B358" s="139"/>
    </row>
    <row r="359" spans="2:2" ht="33" customHeight="1" x14ac:dyDescent="0.2">
      <c r="B359" s="139"/>
    </row>
    <row r="360" spans="2:2" ht="33" customHeight="1" x14ac:dyDescent="0.2">
      <c r="B360" s="139"/>
    </row>
    <row r="361" spans="2:2" ht="33" customHeight="1" x14ac:dyDescent="0.2">
      <c r="B361" s="139"/>
    </row>
    <row r="362" spans="2:2" ht="33" customHeight="1" x14ac:dyDescent="0.2">
      <c r="B362" s="139"/>
    </row>
    <row r="363" spans="2:2" ht="33" customHeight="1" x14ac:dyDescent="0.2">
      <c r="B363" s="139"/>
    </row>
    <row r="364" spans="2:2" ht="33" customHeight="1" x14ac:dyDescent="0.2">
      <c r="B364" s="139"/>
    </row>
    <row r="365" spans="2:2" ht="33" customHeight="1" x14ac:dyDescent="0.2">
      <c r="B365" s="139"/>
    </row>
    <row r="366" spans="2:2" ht="33" customHeight="1" x14ac:dyDescent="0.2">
      <c r="B366" s="139"/>
    </row>
    <row r="367" spans="2:2" ht="33" customHeight="1" x14ac:dyDescent="0.2">
      <c r="B367" s="139"/>
    </row>
    <row r="368" spans="2:2" ht="33" customHeight="1" x14ac:dyDescent="0.2">
      <c r="B368" s="139"/>
    </row>
    <row r="369" spans="2:2" ht="33" customHeight="1" x14ac:dyDescent="0.2">
      <c r="B369" s="139"/>
    </row>
    <row r="370" spans="2:2" ht="33" customHeight="1" x14ac:dyDescent="0.2">
      <c r="B370" s="139"/>
    </row>
    <row r="371" spans="2:2" ht="33" customHeight="1" x14ac:dyDescent="0.2">
      <c r="B371" s="139"/>
    </row>
    <row r="372" spans="2:2" ht="33" customHeight="1" x14ac:dyDescent="0.2">
      <c r="B372" s="139"/>
    </row>
    <row r="373" spans="2:2" ht="33" customHeight="1" x14ac:dyDescent="0.2">
      <c r="B373" s="139"/>
    </row>
    <row r="374" spans="2:2" ht="33" customHeight="1" x14ac:dyDescent="0.2">
      <c r="B374" s="139"/>
    </row>
    <row r="375" spans="2:2" ht="33" customHeight="1" x14ac:dyDescent="0.2">
      <c r="B375" s="139"/>
    </row>
    <row r="376" spans="2:2" ht="33" customHeight="1" x14ac:dyDescent="0.2">
      <c r="B376" s="139"/>
    </row>
    <row r="377" spans="2:2" ht="33" customHeight="1" x14ac:dyDescent="0.2">
      <c r="B377" s="139"/>
    </row>
    <row r="378" spans="2:2" ht="33" customHeight="1" x14ac:dyDescent="0.2">
      <c r="B378" s="139"/>
    </row>
    <row r="379" spans="2:2" ht="33" customHeight="1" x14ac:dyDescent="0.2">
      <c r="B379" s="139"/>
    </row>
    <row r="380" spans="2:2" ht="33" customHeight="1" x14ac:dyDescent="0.2">
      <c r="B380" s="139"/>
    </row>
    <row r="381" spans="2:2" ht="33" customHeight="1" x14ac:dyDescent="0.2">
      <c r="B381" s="139"/>
    </row>
    <row r="382" spans="2:2" ht="33" customHeight="1" x14ac:dyDescent="0.2">
      <c r="B382" s="139"/>
    </row>
    <row r="383" spans="2:2" ht="33" customHeight="1" x14ac:dyDescent="0.2">
      <c r="B383" s="139"/>
    </row>
    <row r="384" spans="2:2" ht="33" customHeight="1" x14ac:dyDescent="0.2">
      <c r="B384" s="139"/>
    </row>
    <row r="385" spans="2:2" ht="33" customHeight="1" x14ac:dyDescent="0.2">
      <c r="B385" s="139"/>
    </row>
    <row r="386" spans="2:2" ht="33" customHeight="1" x14ac:dyDescent="0.2">
      <c r="B386" s="139"/>
    </row>
    <row r="387" spans="2:2" ht="33" customHeight="1" x14ac:dyDescent="0.2">
      <c r="B387" s="139"/>
    </row>
    <row r="388" spans="2:2" ht="33" customHeight="1" x14ac:dyDescent="0.2">
      <c r="B388" s="139"/>
    </row>
    <row r="389" spans="2:2" ht="33" customHeight="1" x14ac:dyDescent="0.2">
      <c r="B389" s="139"/>
    </row>
    <row r="390" spans="2:2" ht="33" customHeight="1" x14ac:dyDescent="0.2">
      <c r="B390" s="139"/>
    </row>
    <row r="391" spans="2:2" ht="33" customHeight="1" x14ac:dyDescent="0.2">
      <c r="B391" s="139"/>
    </row>
    <row r="392" spans="2:2" ht="33" customHeight="1" x14ac:dyDescent="0.2">
      <c r="B392" s="139"/>
    </row>
    <row r="393" spans="2:2" ht="33" customHeight="1" x14ac:dyDescent="0.2">
      <c r="B393" s="139"/>
    </row>
    <row r="394" spans="2:2" ht="33" customHeight="1" x14ac:dyDescent="0.2">
      <c r="B394" s="139"/>
    </row>
    <row r="395" spans="2:2" ht="33" customHeight="1" x14ac:dyDescent="0.2">
      <c r="B395" s="139"/>
    </row>
    <row r="396" spans="2:2" ht="33" customHeight="1" x14ac:dyDescent="0.2">
      <c r="B396" s="139"/>
    </row>
    <row r="397" spans="2:2" ht="33" customHeight="1" x14ac:dyDescent="0.2">
      <c r="B397" s="139"/>
    </row>
    <row r="398" spans="2:2" ht="33" customHeight="1" x14ac:dyDescent="0.2">
      <c r="B398" s="139"/>
    </row>
    <row r="399" spans="2:2" ht="33" customHeight="1" x14ac:dyDescent="0.2">
      <c r="B399" s="139"/>
    </row>
    <row r="400" spans="2:2" ht="33" customHeight="1" x14ac:dyDescent="0.2">
      <c r="B400" s="139"/>
    </row>
    <row r="401" spans="2:2" ht="33" customHeight="1" x14ac:dyDescent="0.2">
      <c r="B401" s="139"/>
    </row>
    <row r="402" spans="2:2" ht="33" customHeight="1" x14ac:dyDescent="0.2">
      <c r="B402" s="139"/>
    </row>
    <row r="403" spans="2:2" ht="33" customHeight="1" x14ac:dyDescent="0.2">
      <c r="B403" s="139"/>
    </row>
    <row r="404" spans="2:2" ht="33" customHeight="1" x14ac:dyDescent="0.2">
      <c r="B404" s="139"/>
    </row>
    <row r="405" spans="2:2" ht="33" customHeight="1" x14ac:dyDescent="0.2">
      <c r="B405" s="139"/>
    </row>
    <row r="406" spans="2:2" ht="33" customHeight="1" x14ac:dyDescent="0.2">
      <c r="B406" s="139"/>
    </row>
    <row r="407" spans="2:2" ht="33" customHeight="1" x14ac:dyDescent="0.2">
      <c r="B407" s="139"/>
    </row>
    <row r="408" spans="2:2" ht="33" customHeight="1" x14ac:dyDescent="0.2">
      <c r="B408" s="139"/>
    </row>
    <row r="409" spans="2:2" ht="33" customHeight="1" x14ac:dyDescent="0.2">
      <c r="B409" s="139"/>
    </row>
    <row r="410" spans="2:2" ht="33" customHeight="1" x14ac:dyDescent="0.2">
      <c r="B410" s="139"/>
    </row>
    <row r="411" spans="2:2" ht="33" customHeight="1" x14ac:dyDescent="0.2">
      <c r="B411" s="139"/>
    </row>
    <row r="412" spans="2:2" ht="33" customHeight="1" x14ac:dyDescent="0.2">
      <c r="B412" s="139"/>
    </row>
    <row r="413" spans="2:2" ht="33" customHeight="1" x14ac:dyDescent="0.2">
      <c r="B413" s="139"/>
    </row>
    <row r="414" spans="2:2" ht="33" customHeight="1" x14ac:dyDescent="0.2">
      <c r="B414" s="139"/>
    </row>
    <row r="415" spans="2:2" ht="33" customHeight="1" x14ac:dyDescent="0.2">
      <c r="B415" s="139"/>
    </row>
    <row r="416" spans="2:2" ht="33" customHeight="1" x14ac:dyDescent="0.2">
      <c r="B416" s="139"/>
    </row>
    <row r="417" spans="2:2" ht="33" customHeight="1" x14ac:dyDescent="0.2">
      <c r="B417" s="139"/>
    </row>
    <row r="418" spans="2:2" ht="33" customHeight="1" x14ac:dyDescent="0.2">
      <c r="B418" s="139"/>
    </row>
    <row r="419" spans="2:2" ht="33" customHeight="1" x14ac:dyDescent="0.2">
      <c r="B419" s="139"/>
    </row>
    <row r="420" spans="2:2" ht="33" customHeight="1" x14ac:dyDescent="0.2">
      <c r="B420" s="139"/>
    </row>
    <row r="421" spans="2:2" ht="33" customHeight="1" x14ac:dyDescent="0.2">
      <c r="B421" s="139"/>
    </row>
    <row r="422" spans="2:2" ht="33" customHeight="1" x14ac:dyDescent="0.2">
      <c r="B422" s="139"/>
    </row>
    <row r="423" spans="2:2" ht="33" customHeight="1" x14ac:dyDescent="0.2">
      <c r="B423" s="139"/>
    </row>
    <row r="424" spans="2:2" ht="33" customHeight="1" x14ac:dyDescent="0.2">
      <c r="B424" s="139"/>
    </row>
    <row r="425" spans="2:2" ht="33" customHeight="1" x14ac:dyDescent="0.2">
      <c r="B425" s="139"/>
    </row>
    <row r="426" spans="2:2" ht="33" customHeight="1" x14ac:dyDescent="0.2">
      <c r="B426" s="139"/>
    </row>
    <row r="427" spans="2:2" ht="33" customHeight="1" x14ac:dyDescent="0.2">
      <c r="B427" s="139"/>
    </row>
    <row r="428" spans="2:2" ht="33" customHeight="1" x14ac:dyDescent="0.2">
      <c r="B428" s="139"/>
    </row>
    <row r="429" spans="2:2" ht="33" customHeight="1" x14ac:dyDescent="0.2">
      <c r="B429" s="139"/>
    </row>
    <row r="430" spans="2:2" ht="33" customHeight="1" x14ac:dyDescent="0.2">
      <c r="B430" s="139"/>
    </row>
    <row r="431" spans="2:2" ht="33" customHeight="1" x14ac:dyDescent="0.2">
      <c r="B431" s="139"/>
    </row>
    <row r="432" spans="2:2" ht="33" customHeight="1" x14ac:dyDescent="0.2">
      <c r="B432" s="139"/>
    </row>
    <row r="433" spans="2:2" ht="33" customHeight="1" x14ac:dyDescent="0.2">
      <c r="B433" s="139"/>
    </row>
    <row r="434" spans="2:2" ht="33" customHeight="1" x14ac:dyDescent="0.2">
      <c r="B434" s="139"/>
    </row>
    <row r="435" spans="2:2" ht="33" customHeight="1" x14ac:dyDescent="0.2">
      <c r="B435" s="139"/>
    </row>
    <row r="436" spans="2:2" ht="33" customHeight="1" x14ac:dyDescent="0.2">
      <c r="B436" s="139"/>
    </row>
    <row r="437" spans="2:2" ht="33" customHeight="1" x14ac:dyDescent="0.2">
      <c r="B437" s="139"/>
    </row>
    <row r="438" spans="2:2" ht="33" customHeight="1" x14ac:dyDescent="0.2">
      <c r="B438" s="139"/>
    </row>
    <row r="439" spans="2:2" ht="33" customHeight="1" x14ac:dyDescent="0.2">
      <c r="B439" s="139"/>
    </row>
    <row r="440" spans="2:2" ht="33" customHeight="1" x14ac:dyDescent="0.2">
      <c r="B440" s="139"/>
    </row>
    <row r="441" spans="2:2" ht="33" customHeight="1" x14ac:dyDescent="0.2">
      <c r="B441" s="139"/>
    </row>
    <row r="442" spans="2:2" ht="33" customHeight="1" x14ac:dyDescent="0.2">
      <c r="B442" s="139"/>
    </row>
    <row r="443" spans="2:2" ht="33" customHeight="1" x14ac:dyDescent="0.2">
      <c r="B443" s="139"/>
    </row>
    <row r="444" spans="2:2" ht="33" customHeight="1" x14ac:dyDescent="0.2">
      <c r="B444" s="139"/>
    </row>
    <row r="445" spans="2:2" ht="33" customHeight="1" x14ac:dyDescent="0.2">
      <c r="B445" s="139"/>
    </row>
    <row r="446" spans="2:2" ht="33" customHeight="1" x14ac:dyDescent="0.2">
      <c r="B446" s="139"/>
    </row>
    <row r="447" spans="2:2" ht="33" customHeight="1" x14ac:dyDescent="0.2">
      <c r="B447" s="139"/>
    </row>
    <row r="448" spans="2:2" ht="33" customHeight="1" x14ac:dyDescent="0.2">
      <c r="B448" s="139"/>
    </row>
    <row r="449" spans="2:2" ht="33" customHeight="1" x14ac:dyDescent="0.2">
      <c r="B449" s="139"/>
    </row>
    <row r="450" spans="2:2" ht="33" customHeight="1" x14ac:dyDescent="0.2">
      <c r="B450" s="139"/>
    </row>
    <row r="451" spans="2:2" ht="33" customHeight="1" x14ac:dyDescent="0.2">
      <c r="B451" s="139"/>
    </row>
    <row r="452" spans="2:2" ht="33" customHeight="1" x14ac:dyDescent="0.2">
      <c r="B452" s="139"/>
    </row>
    <row r="453" spans="2:2" ht="33" customHeight="1" x14ac:dyDescent="0.2">
      <c r="B453" s="139"/>
    </row>
    <row r="454" spans="2:2" ht="33" customHeight="1" x14ac:dyDescent="0.2">
      <c r="B454" s="139"/>
    </row>
    <row r="455" spans="2:2" ht="33" customHeight="1" x14ac:dyDescent="0.2">
      <c r="B455" s="139"/>
    </row>
    <row r="456" spans="2:2" ht="33" customHeight="1" x14ac:dyDescent="0.2">
      <c r="B456" s="139"/>
    </row>
    <row r="457" spans="2:2" ht="33" customHeight="1" x14ac:dyDescent="0.2">
      <c r="B457" s="139"/>
    </row>
    <row r="458" spans="2:2" ht="33" customHeight="1" x14ac:dyDescent="0.2">
      <c r="B458" s="139"/>
    </row>
    <row r="459" spans="2:2" ht="33" customHeight="1" x14ac:dyDescent="0.2">
      <c r="B459" s="139"/>
    </row>
    <row r="460" spans="2:2" ht="33" customHeight="1" x14ac:dyDescent="0.2">
      <c r="B460" s="139"/>
    </row>
    <row r="461" spans="2:2" ht="33" customHeight="1" x14ac:dyDescent="0.2">
      <c r="B461" s="139"/>
    </row>
    <row r="462" spans="2:2" ht="33" customHeight="1" x14ac:dyDescent="0.2">
      <c r="B462" s="139"/>
    </row>
    <row r="463" spans="2:2" ht="33" customHeight="1" x14ac:dyDescent="0.2">
      <c r="B463" s="139"/>
    </row>
    <row r="464" spans="2:2" ht="33" customHeight="1" x14ac:dyDescent="0.2">
      <c r="B464" s="139"/>
    </row>
    <row r="465" spans="2:2" ht="33" customHeight="1" x14ac:dyDescent="0.2">
      <c r="B465" s="139"/>
    </row>
    <row r="466" spans="2:2" ht="33" customHeight="1" x14ac:dyDescent="0.2">
      <c r="B466" s="139"/>
    </row>
    <row r="467" spans="2:2" ht="33" customHeight="1" x14ac:dyDescent="0.2">
      <c r="B467" s="139"/>
    </row>
    <row r="468" spans="2:2" ht="33" customHeight="1" x14ac:dyDescent="0.2">
      <c r="B468" s="139"/>
    </row>
    <row r="469" spans="2:2" ht="33" customHeight="1" x14ac:dyDescent="0.2">
      <c r="B469" s="139"/>
    </row>
    <row r="470" spans="2:2" ht="33" customHeight="1" x14ac:dyDescent="0.2">
      <c r="B470" s="139"/>
    </row>
    <row r="471" spans="2:2" ht="33" customHeight="1" x14ac:dyDescent="0.2">
      <c r="B471" s="139"/>
    </row>
    <row r="472" spans="2:2" ht="33" customHeight="1" x14ac:dyDescent="0.2">
      <c r="B472" s="139"/>
    </row>
    <row r="473" spans="2:2" ht="33" customHeight="1" x14ac:dyDescent="0.2">
      <c r="B473" s="139"/>
    </row>
    <row r="474" spans="2:2" ht="33" customHeight="1" x14ac:dyDescent="0.2">
      <c r="B474" s="139"/>
    </row>
    <row r="475" spans="2:2" ht="33" customHeight="1" x14ac:dyDescent="0.2">
      <c r="B475" s="139"/>
    </row>
    <row r="476" spans="2:2" ht="33" customHeight="1" x14ac:dyDescent="0.2">
      <c r="B476" s="139"/>
    </row>
    <row r="477" spans="2:2" ht="33" customHeight="1" x14ac:dyDescent="0.2">
      <c r="B477" s="139"/>
    </row>
    <row r="478" spans="2:2" ht="33" customHeight="1" x14ac:dyDescent="0.2">
      <c r="B478" s="139"/>
    </row>
    <row r="479" spans="2:2" ht="33" customHeight="1" x14ac:dyDescent="0.2">
      <c r="B479" s="139"/>
    </row>
    <row r="480" spans="2:2" ht="33" customHeight="1" x14ac:dyDescent="0.2">
      <c r="B480" s="139"/>
    </row>
    <row r="481" spans="2:2" ht="33" customHeight="1" x14ac:dyDescent="0.2">
      <c r="B481" s="139"/>
    </row>
    <row r="482" spans="2:2" ht="33" customHeight="1" x14ac:dyDescent="0.2">
      <c r="B482" s="139"/>
    </row>
    <row r="483" spans="2:2" ht="33" customHeight="1" x14ac:dyDescent="0.2">
      <c r="B483" s="139"/>
    </row>
    <row r="484" spans="2:2" ht="33" customHeight="1" x14ac:dyDescent="0.2">
      <c r="B484" s="139"/>
    </row>
    <row r="485" spans="2:2" ht="33" customHeight="1" x14ac:dyDescent="0.2">
      <c r="B485" s="139"/>
    </row>
    <row r="486" spans="2:2" ht="33" customHeight="1" x14ac:dyDescent="0.2">
      <c r="B486" s="139"/>
    </row>
    <row r="487" spans="2:2" ht="33" customHeight="1" x14ac:dyDescent="0.2">
      <c r="B487" s="139"/>
    </row>
    <row r="488" spans="2:2" ht="33" customHeight="1" x14ac:dyDescent="0.2">
      <c r="B488" s="139"/>
    </row>
    <row r="489" spans="2:2" ht="33" customHeight="1" x14ac:dyDescent="0.2">
      <c r="B489" s="139"/>
    </row>
    <row r="490" spans="2:2" ht="33" customHeight="1" x14ac:dyDescent="0.2">
      <c r="B490" s="139"/>
    </row>
    <row r="491" spans="2:2" ht="33" customHeight="1" x14ac:dyDescent="0.2">
      <c r="B491" s="139"/>
    </row>
    <row r="492" spans="2:2" ht="33" customHeight="1" x14ac:dyDescent="0.2">
      <c r="B492" s="139"/>
    </row>
    <row r="493" spans="2:2" ht="33" customHeight="1" x14ac:dyDescent="0.2">
      <c r="B493" s="139"/>
    </row>
    <row r="494" spans="2:2" ht="33" customHeight="1" x14ac:dyDescent="0.2">
      <c r="B494" s="139"/>
    </row>
    <row r="495" spans="2:2" ht="33" customHeight="1" x14ac:dyDescent="0.2">
      <c r="B495" s="139"/>
    </row>
    <row r="496" spans="2:2" ht="33" customHeight="1" x14ac:dyDescent="0.2">
      <c r="B496" s="139"/>
    </row>
    <row r="497" spans="1:2" ht="33" customHeight="1" x14ac:dyDescent="0.2">
      <c r="B497" s="139"/>
    </row>
    <row r="498" spans="1:2" ht="33" customHeight="1" x14ac:dyDescent="0.2">
      <c r="B498" s="139"/>
    </row>
    <row r="499" spans="1:2" ht="33" customHeight="1" x14ac:dyDescent="0.2">
      <c r="B499" s="139"/>
    </row>
    <row r="500" spans="1:2" ht="33" customHeight="1" x14ac:dyDescent="0.2">
      <c r="B500" s="139"/>
    </row>
    <row r="501" spans="1:2" ht="33" customHeight="1" x14ac:dyDescent="0.2">
      <c r="B501" s="316"/>
    </row>
    <row r="502" spans="1:2" ht="33" customHeight="1" x14ac:dyDescent="0.2">
      <c r="B502" s="316"/>
    </row>
    <row r="503" spans="1:2" ht="33" customHeight="1" x14ac:dyDescent="0.2">
      <c r="B503" s="316"/>
    </row>
    <row r="504" spans="1:2" ht="33" customHeight="1" x14ac:dyDescent="0.2">
      <c r="B504" s="316"/>
    </row>
    <row r="505" spans="1:2" ht="33" customHeight="1" x14ac:dyDescent="0.2">
      <c r="B505" s="316"/>
    </row>
    <row r="506" spans="1:2" ht="33" customHeight="1" x14ac:dyDescent="0.2">
      <c r="B506" s="139"/>
    </row>
    <row r="507" spans="1:2" ht="33" customHeight="1" x14ac:dyDescent="0.2">
      <c r="B507" s="139"/>
    </row>
    <row r="508" spans="1:2" ht="33" customHeight="1" x14ac:dyDescent="0.2">
      <c r="B508" s="139"/>
    </row>
    <row r="509" spans="1:2" ht="33" customHeight="1" x14ac:dyDescent="0.2">
      <c r="B509" s="139"/>
    </row>
    <row r="510" spans="1:2" ht="33" customHeight="1" x14ac:dyDescent="0.2">
      <c r="B510" s="139"/>
    </row>
    <row r="511" spans="1:2" ht="33" customHeight="1" x14ac:dyDescent="0.2">
      <c r="A511" s="138" t="s">
        <v>30</v>
      </c>
      <c r="B511" s="139"/>
    </row>
    <row r="512" spans="1:2" ht="33" customHeight="1" x14ac:dyDescent="0.2">
      <c r="B512" s="139"/>
    </row>
    <row r="513" spans="1:2" ht="33" customHeight="1" x14ac:dyDescent="0.2">
      <c r="B513" s="139"/>
    </row>
    <row r="514" spans="1:2" ht="33" customHeight="1" x14ac:dyDescent="0.2">
      <c r="B514" s="139"/>
    </row>
    <row r="515" spans="1:2" ht="33" customHeight="1" x14ac:dyDescent="0.2">
      <c r="B515" s="139"/>
    </row>
    <row r="516" spans="1:2" ht="33" customHeight="1" x14ac:dyDescent="0.2">
      <c r="B516" s="139"/>
    </row>
    <row r="517" spans="1:2" ht="33" customHeight="1" x14ac:dyDescent="0.2">
      <c r="B517" s="139"/>
    </row>
    <row r="518" spans="1:2" ht="33" customHeight="1" x14ac:dyDescent="0.2">
      <c r="B518" s="139"/>
    </row>
    <row r="519" spans="1:2" ht="33" customHeight="1" x14ac:dyDescent="0.2">
      <c r="B519" s="139"/>
    </row>
    <row r="520" spans="1:2" ht="33" customHeight="1" x14ac:dyDescent="0.2">
      <c r="B520" s="139"/>
    </row>
    <row r="521" spans="1:2" ht="33" customHeight="1" x14ac:dyDescent="0.2">
      <c r="B521" s="139"/>
    </row>
    <row r="522" spans="1:2" ht="33" customHeight="1" x14ac:dyDescent="0.2">
      <c r="B522" s="139"/>
    </row>
    <row r="523" spans="1:2" ht="33" customHeight="1" x14ac:dyDescent="0.2">
      <c r="B523" s="139"/>
    </row>
    <row r="524" spans="1:2" ht="33" customHeight="1" x14ac:dyDescent="0.2">
      <c r="B524" s="139"/>
    </row>
    <row r="525" spans="1:2" ht="33" customHeight="1" x14ac:dyDescent="0.2">
      <c r="A525" s="138" t="s">
        <v>32</v>
      </c>
      <c r="B525" s="139"/>
    </row>
    <row r="526" spans="1:2" ht="33" customHeight="1" x14ac:dyDescent="0.2">
      <c r="B526" s="139"/>
    </row>
    <row r="527" spans="1:2" ht="33" customHeight="1" x14ac:dyDescent="0.2">
      <c r="B527" s="139"/>
    </row>
    <row r="528" spans="1:2" ht="33" customHeight="1" x14ac:dyDescent="0.2">
      <c r="B528" s="139"/>
    </row>
    <row r="529" spans="2:2" ht="33" customHeight="1" x14ac:dyDescent="0.2">
      <c r="B529" s="139"/>
    </row>
    <row r="530" spans="2:2" ht="33" customHeight="1" x14ac:dyDescent="0.2">
      <c r="B530" s="139"/>
    </row>
    <row r="531" spans="2:2" ht="33" customHeight="1" x14ac:dyDescent="0.2">
      <c r="B531" s="139"/>
    </row>
    <row r="532" spans="2:2" ht="33" customHeight="1" x14ac:dyDescent="0.2">
      <c r="B532" s="139"/>
    </row>
    <row r="533" spans="2:2" ht="33" customHeight="1" x14ac:dyDescent="0.2">
      <c r="B533" s="139"/>
    </row>
    <row r="534" spans="2:2" ht="33" customHeight="1" x14ac:dyDescent="0.2">
      <c r="B534" s="139"/>
    </row>
    <row r="535" spans="2:2" ht="33" customHeight="1" x14ac:dyDescent="0.2">
      <c r="B535" s="139"/>
    </row>
    <row r="536" spans="2:2" ht="33" customHeight="1" x14ac:dyDescent="0.2">
      <c r="B536" s="139"/>
    </row>
    <row r="537" spans="2:2" ht="33" customHeight="1" x14ac:dyDescent="0.2">
      <c r="B537" s="139"/>
    </row>
    <row r="538" spans="2:2" ht="33" customHeight="1" x14ac:dyDescent="0.2">
      <c r="B538" s="139"/>
    </row>
    <row r="539" spans="2:2" ht="33" customHeight="1" x14ac:dyDescent="0.2">
      <c r="B539" s="139"/>
    </row>
    <row r="540" spans="2:2" ht="33" customHeight="1" x14ac:dyDescent="0.2">
      <c r="B540" s="139"/>
    </row>
  </sheetData>
  <sheetProtection formatColumns="0" formatRows="0" selectLockedCells="1"/>
  <mergeCells count="4">
    <mergeCell ref="A2:C2"/>
    <mergeCell ref="A3:C3"/>
    <mergeCell ref="A4:C4"/>
    <mergeCell ref="A6:C6"/>
  </mergeCells>
  <phoneticPr fontId="0" type="noConversion"/>
  <pageMargins left="0.24" right="0.25" top="1.2" bottom="0.63" header="0.38" footer="0.25"/>
  <pageSetup scale="86"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28" max="2" man="1"/>
  </rowBreaks>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A1:AR1963"/>
  <sheetViews>
    <sheetView view="pageBreakPreview" zoomScale="90" zoomScaleNormal="100" zoomScaleSheetLayoutView="90" zoomScalePageLayoutView="75" workbookViewId="0">
      <selection activeCell="AA5" sqref="AA5"/>
    </sheetView>
  </sheetViews>
  <sheetFormatPr defaultRowHeight="14.25" x14ac:dyDescent="0.2"/>
  <cols>
    <col min="1" max="1" width="6.5703125" style="133" customWidth="1"/>
    <col min="2" max="2" width="9.5703125" style="133" customWidth="1"/>
    <col min="3" max="3" width="7.85546875" style="133" customWidth="1"/>
    <col min="4" max="4" width="11.5703125" style="133" customWidth="1"/>
    <col min="5" max="5" width="9.5703125" style="132" customWidth="1"/>
    <col min="6" max="6" width="10.140625" style="133" customWidth="1"/>
    <col min="7" max="7" width="9" style="133" customWidth="1"/>
    <col min="8" max="8" width="8.42578125" style="133" customWidth="1"/>
    <col min="9" max="9" width="7.5703125" style="133" customWidth="1"/>
    <col min="10" max="10" width="9.5703125" style="132" customWidth="1"/>
    <col min="11" max="13" width="8.42578125" style="132" customWidth="1"/>
    <col min="14" max="14" width="9" style="132" customWidth="1"/>
    <col min="15" max="15" width="9.140625" style="133" customWidth="1"/>
    <col min="16" max="16" width="8.42578125" style="133" customWidth="1"/>
    <col min="17" max="17" width="9.42578125" style="133" customWidth="1"/>
    <col min="18" max="19" width="10.42578125" style="133" customWidth="1"/>
    <col min="20" max="21" width="9.5703125" style="133" customWidth="1"/>
    <col min="22" max="22" width="8.85546875" style="133" customWidth="1"/>
    <col min="23" max="24" width="8.85546875" style="133" hidden="1" customWidth="1"/>
    <col min="25" max="259" width="8.85546875" style="133"/>
    <col min="260" max="260" width="8.85546875" style="133" customWidth="1"/>
    <col min="261" max="261" width="8.42578125" style="133" customWidth="1"/>
    <col min="262" max="262" width="13.5703125" style="133" customWidth="1"/>
    <col min="263" max="263" width="11.85546875" style="133" customWidth="1"/>
    <col min="264" max="264" width="14.5703125" style="133" customWidth="1"/>
    <col min="265" max="265" width="13.5703125" style="133" customWidth="1"/>
    <col min="266" max="266" width="15" style="133" customWidth="1"/>
    <col min="267" max="267" width="15.42578125" style="133" customWidth="1"/>
    <col min="268" max="268" width="9" style="133" customWidth="1"/>
    <col min="269" max="269" width="13.85546875" style="133" customWidth="1"/>
    <col min="270" max="270" width="11.5703125" style="133" customWidth="1"/>
    <col min="271" max="271" width="12.85546875" style="133" customWidth="1"/>
    <col min="272" max="515" width="8.85546875" style="133"/>
    <col min="516" max="516" width="8.85546875" style="133" customWidth="1"/>
    <col min="517" max="517" width="8.42578125" style="133" customWidth="1"/>
    <col min="518" max="518" width="13.5703125" style="133" customWidth="1"/>
    <col min="519" max="519" width="11.85546875" style="133" customWidth="1"/>
    <col min="520" max="520" width="14.5703125" style="133" customWidth="1"/>
    <col min="521" max="521" width="13.5703125" style="133" customWidth="1"/>
    <col min="522" max="522" width="15" style="133" customWidth="1"/>
    <col min="523" max="523" width="15.42578125" style="133" customWidth="1"/>
    <col min="524" max="524" width="9" style="133" customWidth="1"/>
    <col min="525" max="525" width="13.85546875" style="133" customWidth="1"/>
    <col min="526" max="526" width="11.5703125" style="133" customWidth="1"/>
    <col min="527" max="527" width="12.85546875" style="133" customWidth="1"/>
    <col min="528" max="771" width="8.85546875" style="133"/>
    <col min="772" max="772" width="8.85546875" style="133" customWidth="1"/>
    <col min="773" max="773" width="8.42578125" style="133" customWidth="1"/>
    <col min="774" max="774" width="13.5703125" style="133" customWidth="1"/>
    <col min="775" max="775" width="11.85546875" style="133" customWidth="1"/>
    <col min="776" max="776" width="14.5703125" style="133" customWidth="1"/>
    <col min="777" max="777" width="13.5703125" style="133" customWidth="1"/>
    <col min="778" max="778" width="15" style="133" customWidth="1"/>
    <col min="779" max="779" width="15.42578125" style="133" customWidth="1"/>
    <col min="780" max="780" width="9" style="133" customWidth="1"/>
    <col min="781" max="781" width="13.85546875" style="133" customWidth="1"/>
    <col min="782" max="782" width="11.5703125" style="133" customWidth="1"/>
    <col min="783" max="783" width="12.85546875" style="133" customWidth="1"/>
    <col min="784" max="1027" width="8.85546875" style="133"/>
    <col min="1028" max="1028" width="8.85546875" style="133" customWidth="1"/>
    <col min="1029" max="1029" width="8.42578125" style="133" customWidth="1"/>
    <col min="1030" max="1030" width="13.5703125" style="133" customWidth="1"/>
    <col min="1031" max="1031" width="11.85546875" style="133" customWidth="1"/>
    <col min="1032" max="1032" width="14.5703125" style="133" customWidth="1"/>
    <col min="1033" max="1033" width="13.5703125" style="133" customWidth="1"/>
    <col min="1034" max="1034" width="15" style="133" customWidth="1"/>
    <col min="1035" max="1035" width="15.42578125" style="133" customWidth="1"/>
    <col min="1036" max="1036" width="9" style="133" customWidth="1"/>
    <col min="1037" max="1037" width="13.85546875" style="133" customWidth="1"/>
    <col min="1038" max="1038" width="11.5703125" style="133" customWidth="1"/>
    <col min="1039" max="1039" width="12.85546875" style="133" customWidth="1"/>
    <col min="1040" max="1283" width="8.85546875" style="133"/>
    <col min="1284" max="1284" width="8.85546875" style="133" customWidth="1"/>
    <col min="1285" max="1285" width="8.42578125" style="133" customWidth="1"/>
    <col min="1286" max="1286" width="13.5703125" style="133" customWidth="1"/>
    <col min="1287" max="1287" width="11.85546875" style="133" customWidth="1"/>
    <col min="1288" max="1288" width="14.5703125" style="133" customWidth="1"/>
    <col min="1289" max="1289" width="13.5703125" style="133" customWidth="1"/>
    <col min="1290" max="1290" width="15" style="133" customWidth="1"/>
    <col min="1291" max="1291" width="15.42578125" style="133" customWidth="1"/>
    <col min="1292" max="1292" width="9" style="133" customWidth="1"/>
    <col min="1293" max="1293" width="13.85546875" style="133" customWidth="1"/>
    <col min="1294" max="1294" width="11.5703125" style="133" customWidth="1"/>
    <col min="1295" max="1295" width="12.85546875" style="133" customWidth="1"/>
    <col min="1296" max="1539" width="8.85546875" style="133"/>
    <col min="1540" max="1540" width="8.85546875" style="133" customWidth="1"/>
    <col min="1541" max="1541" width="8.42578125" style="133" customWidth="1"/>
    <col min="1542" max="1542" width="13.5703125" style="133" customWidth="1"/>
    <col min="1543" max="1543" width="11.85546875" style="133" customWidth="1"/>
    <col min="1544" max="1544" width="14.5703125" style="133" customWidth="1"/>
    <col min="1545" max="1545" width="13.5703125" style="133" customWidth="1"/>
    <col min="1546" max="1546" width="15" style="133" customWidth="1"/>
    <col min="1547" max="1547" width="15.42578125" style="133" customWidth="1"/>
    <col min="1548" max="1548" width="9" style="133" customWidth="1"/>
    <col min="1549" max="1549" width="13.85546875" style="133" customWidth="1"/>
    <col min="1550" max="1550" width="11.5703125" style="133" customWidth="1"/>
    <col min="1551" max="1551" width="12.85546875" style="133" customWidth="1"/>
    <col min="1552" max="1795" width="8.85546875" style="133"/>
    <col min="1796" max="1796" width="8.85546875" style="133" customWidth="1"/>
    <col min="1797" max="1797" width="8.42578125" style="133" customWidth="1"/>
    <col min="1798" max="1798" width="13.5703125" style="133" customWidth="1"/>
    <col min="1799" max="1799" width="11.85546875" style="133" customWidth="1"/>
    <col min="1800" max="1800" width="14.5703125" style="133" customWidth="1"/>
    <col min="1801" max="1801" width="13.5703125" style="133" customWidth="1"/>
    <col min="1802" max="1802" width="15" style="133" customWidth="1"/>
    <col min="1803" max="1803" width="15.42578125" style="133" customWidth="1"/>
    <col min="1804" max="1804" width="9" style="133" customWidth="1"/>
    <col min="1805" max="1805" width="13.85546875" style="133" customWidth="1"/>
    <col min="1806" max="1806" width="11.5703125" style="133" customWidth="1"/>
    <col min="1807" max="1807" width="12.85546875" style="133" customWidth="1"/>
    <col min="1808" max="2051" width="8.85546875" style="133"/>
    <col min="2052" max="2052" width="8.85546875" style="133" customWidth="1"/>
    <col min="2053" max="2053" width="8.42578125" style="133" customWidth="1"/>
    <col min="2054" max="2054" width="13.5703125" style="133" customWidth="1"/>
    <col min="2055" max="2055" width="11.85546875" style="133" customWidth="1"/>
    <col min="2056" max="2056" width="14.5703125" style="133" customWidth="1"/>
    <col min="2057" max="2057" width="13.5703125" style="133" customWidth="1"/>
    <col min="2058" max="2058" width="15" style="133" customWidth="1"/>
    <col min="2059" max="2059" width="15.42578125" style="133" customWidth="1"/>
    <col min="2060" max="2060" width="9" style="133" customWidth="1"/>
    <col min="2061" max="2061" width="13.85546875" style="133" customWidth="1"/>
    <col min="2062" max="2062" width="11.5703125" style="133" customWidth="1"/>
    <col min="2063" max="2063" width="12.85546875" style="133" customWidth="1"/>
    <col min="2064" max="2307" width="8.85546875" style="133"/>
    <col min="2308" max="2308" width="8.85546875" style="133" customWidth="1"/>
    <col min="2309" max="2309" width="8.42578125" style="133" customWidth="1"/>
    <col min="2310" max="2310" width="13.5703125" style="133" customWidth="1"/>
    <col min="2311" max="2311" width="11.85546875" style="133" customWidth="1"/>
    <col min="2312" max="2312" width="14.5703125" style="133" customWidth="1"/>
    <col min="2313" max="2313" width="13.5703125" style="133" customWidth="1"/>
    <col min="2314" max="2314" width="15" style="133" customWidth="1"/>
    <col min="2315" max="2315" width="15.42578125" style="133" customWidth="1"/>
    <col min="2316" max="2316" width="9" style="133" customWidth="1"/>
    <col min="2317" max="2317" width="13.85546875" style="133" customWidth="1"/>
    <col min="2318" max="2318" width="11.5703125" style="133" customWidth="1"/>
    <col min="2319" max="2319" width="12.85546875" style="133" customWidth="1"/>
    <col min="2320" max="2563" width="8.85546875" style="133"/>
    <col min="2564" max="2564" width="8.85546875" style="133" customWidth="1"/>
    <col min="2565" max="2565" width="8.42578125" style="133" customWidth="1"/>
    <col min="2566" max="2566" width="13.5703125" style="133" customWidth="1"/>
    <col min="2567" max="2567" width="11.85546875" style="133" customWidth="1"/>
    <col min="2568" max="2568" width="14.5703125" style="133" customWidth="1"/>
    <col min="2569" max="2569" width="13.5703125" style="133" customWidth="1"/>
    <col min="2570" max="2570" width="15" style="133" customWidth="1"/>
    <col min="2571" max="2571" width="15.42578125" style="133" customWidth="1"/>
    <col min="2572" max="2572" width="9" style="133" customWidth="1"/>
    <col min="2573" max="2573" width="13.85546875" style="133" customWidth="1"/>
    <col min="2574" max="2574" width="11.5703125" style="133" customWidth="1"/>
    <col min="2575" max="2575" width="12.85546875" style="133" customWidth="1"/>
    <col min="2576" max="2819" width="8.85546875" style="133"/>
    <col min="2820" max="2820" width="8.85546875" style="133" customWidth="1"/>
    <col min="2821" max="2821" width="8.42578125" style="133" customWidth="1"/>
    <col min="2822" max="2822" width="13.5703125" style="133" customWidth="1"/>
    <col min="2823" max="2823" width="11.85546875" style="133" customWidth="1"/>
    <col min="2824" max="2824" width="14.5703125" style="133" customWidth="1"/>
    <col min="2825" max="2825" width="13.5703125" style="133" customWidth="1"/>
    <col min="2826" max="2826" width="15" style="133" customWidth="1"/>
    <col min="2827" max="2827" width="15.42578125" style="133" customWidth="1"/>
    <col min="2828" max="2828" width="9" style="133" customWidth="1"/>
    <col min="2829" max="2829" width="13.85546875" style="133" customWidth="1"/>
    <col min="2830" max="2830" width="11.5703125" style="133" customWidth="1"/>
    <col min="2831" max="2831" width="12.85546875" style="133" customWidth="1"/>
    <col min="2832" max="3075" width="8.85546875" style="133"/>
    <col min="3076" max="3076" width="8.85546875" style="133" customWidth="1"/>
    <col min="3077" max="3077" width="8.42578125" style="133" customWidth="1"/>
    <col min="3078" max="3078" width="13.5703125" style="133" customWidth="1"/>
    <col min="3079" max="3079" width="11.85546875" style="133" customWidth="1"/>
    <col min="3080" max="3080" width="14.5703125" style="133" customWidth="1"/>
    <col min="3081" max="3081" width="13.5703125" style="133" customWidth="1"/>
    <col min="3082" max="3082" width="15" style="133" customWidth="1"/>
    <col min="3083" max="3083" width="15.42578125" style="133" customWidth="1"/>
    <col min="3084" max="3084" width="9" style="133" customWidth="1"/>
    <col min="3085" max="3085" width="13.85546875" style="133" customWidth="1"/>
    <col min="3086" max="3086" width="11.5703125" style="133" customWidth="1"/>
    <col min="3087" max="3087" width="12.85546875" style="133" customWidth="1"/>
    <col min="3088" max="3331" width="8.85546875" style="133"/>
    <col min="3332" max="3332" width="8.85546875" style="133" customWidth="1"/>
    <col min="3333" max="3333" width="8.42578125" style="133" customWidth="1"/>
    <col min="3334" max="3334" width="13.5703125" style="133" customWidth="1"/>
    <col min="3335" max="3335" width="11.85546875" style="133" customWidth="1"/>
    <col min="3336" max="3336" width="14.5703125" style="133" customWidth="1"/>
    <col min="3337" max="3337" width="13.5703125" style="133" customWidth="1"/>
    <col min="3338" max="3338" width="15" style="133" customWidth="1"/>
    <col min="3339" max="3339" width="15.42578125" style="133" customWidth="1"/>
    <col min="3340" max="3340" width="9" style="133" customWidth="1"/>
    <col min="3341" max="3341" width="13.85546875" style="133" customWidth="1"/>
    <col min="3342" max="3342" width="11.5703125" style="133" customWidth="1"/>
    <col min="3343" max="3343" width="12.85546875" style="133" customWidth="1"/>
    <col min="3344" max="3587" width="8.85546875" style="133"/>
    <col min="3588" max="3588" width="8.85546875" style="133" customWidth="1"/>
    <col min="3589" max="3589" width="8.42578125" style="133" customWidth="1"/>
    <col min="3590" max="3590" width="13.5703125" style="133" customWidth="1"/>
    <col min="3591" max="3591" width="11.85546875" style="133" customWidth="1"/>
    <col min="3592" max="3592" width="14.5703125" style="133" customWidth="1"/>
    <col min="3593" max="3593" width="13.5703125" style="133" customWidth="1"/>
    <col min="3594" max="3594" width="15" style="133" customWidth="1"/>
    <col min="3595" max="3595" width="15.42578125" style="133" customWidth="1"/>
    <col min="3596" max="3596" width="9" style="133" customWidth="1"/>
    <col min="3597" max="3597" width="13.85546875" style="133" customWidth="1"/>
    <col min="3598" max="3598" width="11.5703125" style="133" customWidth="1"/>
    <col min="3599" max="3599" width="12.85546875" style="133" customWidth="1"/>
    <col min="3600" max="3843" width="8.85546875" style="133"/>
    <col min="3844" max="3844" width="8.85546875" style="133" customWidth="1"/>
    <col min="3845" max="3845" width="8.42578125" style="133" customWidth="1"/>
    <col min="3846" max="3846" width="13.5703125" style="133" customWidth="1"/>
    <col min="3847" max="3847" width="11.85546875" style="133" customWidth="1"/>
    <col min="3848" max="3848" width="14.5703125" style="133" customWidth="1"/>
    <col min="3849" max="3849" width="13.5703125" style="133" customWidth="1"/>
    <col min="3850" max="3850" width="15" style="133" customWidth="1"/>
    <col min="3851" max="3851" width="15.42578125" style="133" customWidth="1"/>
    <col min="3852" max="3852" width="9" style="133" customWidth="1"/>
    <col min="3853" max="3853" width="13.85546875" style="133" customWidth="1"/>
    <col min="3854" max="3854" width="11.5703125" style="133" customWidth="1"/>
    <col min="3855" max="3855" width="12.85546875" style="133" customWidth="1"/>
    <col min="3856" max="4099" width="8.85546875" style="133"/>
    <col min="4100" max="4100" width="8.85546875" style="133" customWidth="1"/>
    <col min="4101" max="4101" width="8.42578125" style="133" customWidth="1"/>
    <col min="4102" max="4102" width="13.5703125" style="133" customWidth="1"/>
    <col min="4103" max="4103" width="11.85546875" style="133" customWidth="1"/>
    <col min="4104" max="4104" width="14.5703125" style="133" customWidth="1"/>
    <col min="4105" max="4105" width="13.5703125" style="133" customWidth="1"/>
    <col min="4106" max="4106" width="15" style="133" customWidth="1"/>
    <col min="4107" max="4107" width="15.42578125" style="133" customWidth="1"/>
    <col min="4108" max="4108" width="9" style="133" customWidth="1"/>
    <col min="4109" max="4109" width="13.85546875" style="133" customWidth="1"/>
    <col min="4110" max="4110" width="11.5703125" style="133" customWidth="1"/>
    <col min="4111" max="4111" width="12.85546875" style="133" customWidth="1"/>
    <col min="4112" max="4355" width="8.85546875" style="133"/>
    <col min="4356" max="4356" width="8.85546875" style="133" customWidth="1"/>
    <col min="4357" max="4357" width="8.42578125" style="133" customWidth="1"/>
    <col min="4358" max="4358" width="13.5703125" style="133" customWidth="1"/>
    <col min="4359" max="4359" width="11.85546875" style="133" customWidth="1"/>
    <col min="4360" max="4360" width="14.5703125" style="133" customWidth="1"/>
    <col min="4361" max="4361" width="13.5703125" style="133" customWidth="1"/>
    <col min="4362" max="4362" width="15" style="133" customWidth="1"/>
    <col min="4363" max="4363" width="15.42578125" style="133" customWidth="1"/>
    <col min="4364" max="4364" width="9" style="133" customWidth="1"/>
    <col min="4365" max="4365" width="13.85546875" style="133" customWidth="1"/>
    <col min="4366" max="4366" width="11.5703125" style="133" customWidth="1"/>
    <col min="4367" max="4367" width="12.85546875" style="133" customWidth="1"/>
    <col min="4368" max="4611" width="8.85546875" style="133"/>
    <col min="4612" max="4612" width="8.85546875" style="133" customWidth="1"/>
    <col min="4613" max="4613" width="8.42578125" style="133" customWidth="1"/>
    <col min="4614" max="4614" width="13.5703125" style="133" customWidth="1"/>
    <col min="4615" max="4615" width="11.85546875" style="133" customWidth="1"/>
    <col min="4616" max="4616" width="14.5703125" style="133" customWidth="1"/>
    <col min="4617" max="4617" width="13.5703125" style="133" customWidth="1"/>
    <col min="4618" max="4618" width="15" style="133" customWidth="1"/>
    <col min="4619" max="4619" width="15.42578125" style="133" customWidth="1"/>
    <col min="4620" max="4620" width="9" style="133" customWidth="1"/>
    <col min="4621" max="4621" width="13.85546875" style="133" customWidth="1"/>
    <col min="4622" max="4622" width="11.5703125" style="133" customWidth="1"/>
    <col min="4623" max="4623" width="12.85546875" style="133" customWidth="1"/>
    <col min="4624" max="4867" width="8.85546875" style="133"/>
    <col min="4868" max="4868" width="8.85546875" style="133" customWidth="1"/>
    <col min="4869" max="4869" width="8.42578125" style="133" customWidth="1"/>
    <col min="4870" max="4870" width="13.5703125" style="133" customWidth="1"/>
    <col min="4871" max="4871" width="11.85546875" style="133" customWidth="1"/>
    <col min="4872" max="4872" width="14.5703125" style="133" customWidth="1"/>
    <col min="4873" max="4873" width="13.5703125" style="133" customWidth="1"/>
    <col min="4874" max="4874" width="15" style="133" customWidth="1"/>
    <col min="4875" max="4875" width="15.42578125" style="133" customWidth="1"/>
    <col min="4876" max="4876" width="9" style="133" customWidth="1"/>
    <col min="4877" max="4877" width="13.85546875" style="133" customWidth="1"/>
    <col min="4878" max="4878" width="11.5703125" style="133" customWidth="1"/>
    <col min="4879" max="4879" width="12.85546875" style="133" customWidth="1"/>
    <col min="4880" max="5123" width="8.85546875" style="133"/>
    <col min="5124" max="5124" width="8.85546875" style="133" customWidth="1"/>
    <col min="5125" max="5125" width="8.42578125" style="133" customWidth="1"/>
    <col min="5126" max="5126" width="13.5703125" style="133" customWidth="1"/>
    <col min="5127" max="5127" width="11.85546875" style="133" customWidth="1"/>
    <col min="5128" max="5128" width="14.5703125" style="133" customWidth="1"/>
    <col min="5129" max="5129" width="13.5703125" style="133" customWidth="1"/>
    <col min="5130" max="5130" width="15" style="133" customWidth="1"/>
    <col min="5131" max="5131" width="15.42578125" style="133" customWidth="1"/>
    <col min="5132" max="5132" width="9" style="133" customWidth="1"/>
    <col min="5133" max="5133" width="13.85546875" style="133" customWidth="1"/>
    <col min="5134" max="5134" width="11.5703125" style="133" customWidth="1"/>
    <col min="5135" max="5135" width="12.85546875" style="133" customWidth="1"/>
    <col min="5136" max="5379" width="8.85546875" style="133"/>
    <col min="5380" max="5380" width="8.85546875" style="133" customWidth="1"/>
    <col min="5381" max="5381" width="8.42578125" style="133" customWidth="1"/>
    <col min="5382" max="5382" width="13.5703125" style="133" customWidth="1"/>
    <col min="5383" max="5383" width="11.85546875" style="133" customWidth="1"/>
    <col min="5384" max="5384" width="14.5703125" style="133" customWidth="1"/>
    <col min="5385" max="5385" width="13.5703125" style="133" customWidth="1"/>
    <col min="5386" max="5386" width="15" style="133" customWidth="1"/>
    <col min="5387" max="5387" width="15.42578125" style="133" customWidth="1"/>
    <col min="5388" max="5388" width="9" style="133" customWidth="1"/>
    <col min="5389" max="5389" width="13.85546875" style="133" customWidth="1"/>
    <col min="5390" max="5390" width="11.5703125" style="133" customWidth="1"/>
    <col min="5391" max="5391" width="12.85546875" style="133" customWidth="1"/>
    <col min="5392" max="5635" width="8.85546875" style="133"/>
    <col min="5636" max="5636" width="8.85546875" style="133" customWidth="1"/>
    <col min="5637" max="5637" width="8.42578125" style="133" customWidth="1"/>
    <col min="5638" max="5638" width="13.5703125" style="133" customWidth="1"/>
    <col min="5639" max="5639" width="11.85546875" style="133" customWidth="1"/>
    <col min="5640" max="5640" width="14.5703125" style="133" customWidth="1"/>
    <col min="5641" max="5641" width="13.5703125" style="133" customWidth="1"/>
    <col min="5642" max="5642" width="15" style="133" customWidth="1"/>
    <col min="5643" max="5643" width="15.42578125" style="133" customWidth="1"/>
    <col min="5644" max="5644" width="9" style="133" customWidth="1"/>
    <col min="5645" max="5645" width="13.85546875" style="133" customWidth="1"/>
    <col min="5646" max="5646" width="11.5703125" style="133" customWidth="1"/>
    <col min="5647" max="5647" width="12.85546875" style="133" customWidth="1"/>
    <col min="5648" max="5891" width="8.85546875" style="133"/>
    <col min="5892" max="5892" width="8.85546875" style="133" customWidth="1"/>
    <col min="5893" max="5893" width="8.42578125" style="133" customWidth="1"/>
    <col min="5894" max="5894" width="13.5703125" style="133" customWidth="1"/>
    <col min="5895" max="5895" width="11.85546875" style="133" customWidth="1"/>
    <col min="5896" max="5896" width="14.5703125" style="133" customWidth="1"/>
    <col min="5897" max="5897" width="13.5703125" style="133" customWidth="1"/>
    <col min="5898" max="5898" width="15" style="133" customWidth="1"/>
    <col min="5899" max="5899" width="15.42578125" style="133" customWidth="1"/>
    <col min="5900" max="5900" width="9" style="133" customWidth="1"/>
    <col min="5901" max="5901" width="13.85546875" style="133" customWidth="1"/>
    <col min="5902" max="5902" width="11.5703125" style="133" customWidth="1"/>
    <col min="5903" max="5903" width="12.85546875" style="133" customWidth="1"/>
    <col min="5904" max="6147" width="8.85546875" style="133"/>
    <col min="6148" max="6148" width="8.85546875" style="133" customWidth="1"/>
    <col min="6149" max="6149" width="8.42578125" style="133" customWidth="1"/>
    <col min="6150" max="6150" width="13.5703125" style="133" customWidth="1"/>
    <col min="6151" max="6151" width="11.85546875" style="133" customWidth="1"/>
    <col min="6152" max="6152" width="14.5703125" style="133" customWidth="1"/>
    <col min="6153" max="6153" width="13.5703125" style="133" customWidth="1"/>
    <col min="6154" max="6154" width="15" style="133" customWidth="1"/>
    <col min="6155" max="6155" width="15.42578125" style="133" customWidth="1"/>
    <col min="6156" max="6156" width="9" style="133" customWidth="1"/>
    <col min="6157" max="6157" width="13.85546875" style="133" customWidth="1"/>
    <col min="6158" max="6158" width="11.5703125" style="133" customWidth="1"/>
    <col min="6159" max="6159" width="12.85546875" style="133" customWidth="1"/>
    <col min="6160" max="6403" width="8.85546875" style="133"/>
    <col min="6404" max="6404" width="8.85546875" style="133" customWidth="1"/>
    <col min="6405" max="6405" width="8.42578125" style="133" customWidth="1"/>
    <col min="6406" max="6406" width="13.5703125" style="133" customWidth="1"/>
    <col min="6407" max="6407" width="11.85546875" style="133" customWidth="1"/>
    <col min="6408" max="6408" width="14.5703125" style="133" customWidth="1"/>
    <col min="6409" max="6409" width="13.5703125" style="133" customWidth="1"/>
    <col min="6410" max="6410" width="15" style="133" customWidth="1"/>
    <col min="6411" max="6411" width="15.42578125" style="133" customWidth="1"/>
    <col min="6412" max="6412" width="9" style="133" customWidth="1"/>
    <col min="6413" max="6413" width="13.85546875" style="133" customWidth="1"/>
    <col min="6414" max="6414" width="11.5703125" style="133" customWidth="1"/>
    <col min="6415" max="6415" width="12.85546875" style="133" customWidth="1"/>
    <col min="6416" max="6659" width="8.85546875" style="133"/>
    <col min="6660" max="6660" width="8.85546875" style="133" customWidth="1"/>
    <col min="6661" max="6661" width="8.42578125" style="133" customWidth="1"/>
    <col min="6662" max="6662" width="13.5703125" style="133" customWidth="1"/>
    <col min="6663" max="6663" width="11.85546875" style="133" customWidth="1"/>
    <col min="6664" max="6664" width="14.5703125" style="133" customWidth="1"/>
    <col min="6665" max="6665" width="13.5703125" style="133" customWidth="1"/>
    <col min="6666" max="6666" width="15" style="133" customWidth="1"/>
    <col min="6667" max="6667" width="15.42578125" style="133" customWidth="1"/>
    <col min="6668" max="6668" width="9" style="133" customWidth="1"/>
    <col min="6669" max="6669" width="13.85546875" style="133" customWidth="1"/>
    <col min="6670" max="6670" width="11.5703125" style="133" customWidth="1"/>
    <col min="6671" max="6671" width="12.85546875" style="133" customWidth="1"/>
    <col min="6672" max="6915" width="8.85546875" style="133"/>
    <col min="6916" max="6916" width="8.85546875" style="133" customWidth="1"/>
    <col min="6917" max="6917" width="8.42578125" style="133" customWidth="1"/>
    <col min="6918" max="6918" width="13.5703125" style="133" customWidth="1"/>
    <col min="6919" max="6919" width="11.85546875" style="133" customWidth="1"/>
    <col min="6920" max="6920" width="14.5703125" style="133" customWidth="1"/>
    <col min="6921" max="6921" width="13.5703125" style="133" customWidth="1"/>
    <col min="6922" max="6922" width="15" style="133" customWidth="1"/>
    <col min="6923" max="6923" width="15.42578125" style="133" customWidth="1"/>
    <col min="6924" max="6924" width="9" style="133" customWidth="1"/>
    <col min="6925" max="6925" width="13.85546875" style="133" customWidth="1"/>
    <col min="6926" max="6926" width="11.5703125" style="133" customWidth="1"/>
    <col min="6927" max="6927" width="12.85546875" style="133" customWidth="1"/>
    <col min="6928" max="7171" width="8.85546875" style="133"/>
    <col min="7172" max="7172" width="8.85546875" style="133" customWidth="1"/>
    <col min="7173" max="7173" width="8.42578125" style="133" customWidth="1"/>
    <col min="7174" max="7174" width="13.5703125" style="133" customWidth="1"/>
    <col min="7175" max="7175" width="11.85546875" style="133" customWidth="1"/>
    <col min="7176" max="7176" width="14.5703125" style="133" customWidth="1"/>
    <col min="7177" max="7177" width="13.5703125" style="133" customWidth="1"/>
    <col min="7178" max="7178" width="15" style="133" customWidth="1"/>
    <col min="7179" max="7179" width="15.42578125" style="133" customWidth="1"/>
    <col min="7180" max="7180" width="9" style="133" customWidth="1"/>
    <col min="7181" max="7181" width="13.85546875" style="133" customWidth="1"/>
    <col min="7182" max="7182" width="11.5703125" style="133" customWidth="1"/>
    <col min="7183" max="7183" width="12.85546875" style="133" customWidth="1"/>
    <col min="7184" max="7427" width="8.85546875" style="133"/>
    <col min="7428" max="7428" width="8.85546875" style="133" customWidth="1"/>
    <col min="7429" max="7429" width="8.42578125" style="133" customWidth="1"/>
    <col min="7430" max="7430" width="13.5703125" style="133" customWidth="1"/>
    <col min="7431" max="7431" width="11.85546875" style="133" customWidth="1"/>
    <col min="7432" max="7432" width="14.5703125" style="133" customWidth="1"/>
    <col min="7433" max="7433" width="13.5703125" style="133" customWidth="1"/>
    <col min="7434" max="7434" width="15" style="133" customWidth="1"/>
    <col min="7435" max="7435" width="15.42578125" style="133" customWidth="1"/>
    <col min="7436" max="7436" width="9" style="133" customWidth="1"/>
    <col min="7437" max="7437" width="13.85546875" style="133" customWidth="1"/>
    <col min="7438" max="7438" width="11.5703125" style="133" customWidth="1"/>
    <col min="7439" max="7439" width="12.85546875" style="133" customWidth="1"/>
    <col min="7440" max="7683" width="8.85546875" style="133"/>
    <col min="7684" max="7684" width="8.85546875" style="133" customWidth="1"/>
    <col min="7685" max="7685" width="8.42578125" style="133" customWidth="1"/>
    <col min="7686" max="7686" width="13.5703125" style="133" customWidth="1"/>
    <col min="7687" max="7687" width="11.85546875" style="133" customWidth="1"/>
    <col min="7688" max="7688" width="14.5703125" style="133" customWidth="1"/>
    <col min="7689" max="7689" width="13.5703125" style="133" customWidth="1"/>
    <col min="7690" max="7690" width="15" style="133" customWidth="1"/>
    <col min="7691" max="7691" width="15.42578125" style="133" customWidth="1"/>
    <col min="7692" max="7692" width="9" style="133" customWidth="1"/>
    <col min="7693" max="7693" width="13.85546875" style="133" customWidth="1"/>
    <col min="7694" max="7694" width="11.5703125" style="133" customWidth="1"/>
    <col min="7695" max="7695" width="12.85546875" style="133" customWidth="1"/>
    <col min="7696" max="7939" width="8.85546875" style="133"/>
    <col min="7940" max="7940" width="8.85546875" style="133" customWidth="1"/>
    <col min="7941" max="7941" width="8.42578125" style="133" customWidth="1"/>
    <col min="7942" max="7942" width="13.5703125" style="133" customWidth="1"/>
    <col min="7943" max="7943" width="11.85546875" style="133" customWidth="1"/>
    <col min="7944" max="7944" width="14.5703125" style="133" customWidth="1"/>
    <col min="7945" max="7945" width="13.5703125" style="133" customWidth="1"/>
    <col min="7946" max="7946" width="15" style="133" customWidth="1"/>
    <col min="7947" max="7947" width="15.42578125" style="133" customWidth="1"/>
    <col min="7948" max="7948" width="9" style="133" customWidth="1"/>
    <col min="7949" max="7949" width="13.85546875" style="133" customWidth="1"/>
    <col min="7950" max="7950" width="11.5703125" style="133" customWidth="1"/>
    <col min="7951" max="7951" width="12.85546875" style="133" customWidth="1"/>
    <col min="7952" max="8195" width="8.85546875" style="133"/>
    <col min="8196" max="8196" width="8.85546875" style="133" customWidth="1"/>
    <col min="8197" max="8197" width="8.42578125" style="133" customWidth="1"/>
    <col min="8198" max="8198" width="13.5703125" style="133" customWidth="1"/>
    <col min="8199" max="8199" width="11.85546875" style="133" customWidth="1"/>
    <col min="8200" max="8200" width="14.5703125" style="133" customWidth="1"/>
    <col min="8201" max="8201" width="13.5703125" style="133" customWidth="1"/>
    <col min="8202" max="8202" width="15" style="133" customWidth="1"/>
    <col min="8203" max="8203" width="15.42578125" style="133" customWidth="1"/>
    <col min="8204" max="8204" width="9" style="133" customWidth="1"/>
    <col min="8205" max="8205" width="13.85546875" style="133" customWidth="1"/>
    <col min="8206" max="8206" width="11.5703125" style="133" customWidth="1"/>
    <col min="8207" max="8207" width="12.85546875" style="133" customWidth="1"/>
    <col min="8208" max="8451" width="8.85546875" style="133"/>
    <col min="8452" max="8452" width="8.85546875" style="133" customWidth="1"/>
    <col min="8453" max="8453" width="8.42578125" style="133" customWidth="1"/>
    <col min="8454" max="8454" width="13.5703125" style="133" customWidth="1"/>
    <col min="8455" max="8455" width="11.85546875" style="133" customWidth="1"/>
    <col min="8456" max="8456" width="14.5703125" style="133" customWidth="1"/>
    <col min="8457" max="8457" width="13.5703125" style="133" customWidth="1"/>
    <col min="8458" max="8458" width="15" style="133" customWidth="1"/>
    <col min="8459" max="8459" width="15.42578125" style="133" customWidth="1"/>
    <col min="8460" max="8460" width="9" style="133" customWidth="1"/>
    <col min="8461" max="8461" width="13.85546875" style="133" customWidth="1"/>
    <col min="8462" max="8462" width="11.5703125" style="133" customWidth="1"/>
    <col min="8463" max="8463" width="12.85546875" style="133" customWidth="1"/>
    <col min="8464" max="8707" width="8.85546875" style="133"/>
    <col min="8708" max="8708" width="8.85546875" style="133" customWidth="1"/>
    <col min="8709" max="8709" width="8.42578125" style="133" customWidth="1"/>
    <col min="8710" max="8710" width="13.5703125" style="133" customWidth="1"/>
    <col min="8711" max="8711" width="11.85546875" style="133" customWidth="1"/>
    <col min="8712" max="8712" width="14.5703125" style="133" customWidth="1"/>
    <col min="8713" max="8713" width="13.5703125" style="133" customWidth="1"/>
    <col min="8714" max="8714" width="15" style="133" customWidth="1"/>
    <col min="8715" max="8715" width="15.42578125" style="133" customWidth="1"/>
    <col min="8716" max="8716" width="9" style="133" customWidth="1"/>
    <col min="8717" max="8717" width="13.85546875" style="133" customWidth="1"/>
    <col min="8718" max="8718" width="11.5703125" style="133" customWidth="1"/>
    <col min="8719" max="8719" width="12.85546875" style="133" customWidth="1"/>
    <col min="8720" max="8963" width="8.85546875" style="133"/>
    <col min="8964" max="8964" width="8.85546875" style="133" customWidth="1"/>
    <col min="8965" max="8965" width="8.42578125" style="133" customWidth="1"/>
    <col min="8966" max="8966" width="13.5703125" style="133" customWidth="1"/>
    <col min="8967" max="8967" width="11.85546875" style="133" customWidth="1"/>
    <col min="8968" max="8968" width="14.5703125" style="133" customWidth="1"/>
    <col min="8969" max="8969" width="13.5703125" style="133" customWidth="1"/>
    <col min="8970" max="8970" width="15" style="133" customWidth="1"/>
    <col min="8971" max="8971" width="15.42578125" style="133" customWidth="1"/>
    <col min="8972" max="8972" width="9" style="133" customWidth="1"/>
    <col min="8973" max="8973" width="13.85546875" style="133" customWidth="1"/>
    <col min="8974" max="8974" width="11.5703125" style="133" customWidth="1"/>
    <col min="8975" max="8975" width="12.85546875" style="133" customWidth="1"/>
    <col min="8976" max="9219" width="8.85546875" style="133"/>
    <col min="9220" max="9220" width="8.85546875" style="133" customWidth="1"/>
    <col min="9221" max="9221" width="8.42578125" style="133" customWidth="1"/>
    <col min="9222" max="9222" width="13.5703125" style="133" customWidth="1"/>
    <col min="9223" max="9223" width="11.85546875" style="133" customWidth="1"/>
    <col min="9224" max="9224" width="14.5703125" style="133" customWidth="1"/>
    <col min="9225" max="9225" width="13.5703125" style="133" customWidth="1"/>
    <col min="9226" max="9226" width="15" style="133" customWidth="1"/>
    <col min="9227" max="9227" width="15.42578125" style="133" customWidth="1"/>
    <col min="9228" max="9228" width="9" style="133" customWidth="1"/>
    <col min="9229" max="9229" width="13.85546875" style="133" customWidth="1"/>
    <col min="9230" max="9230" width="11.5703125" style="133" customWidth="1"/>
    <col min="9231" max="9231" width="12.85546875" style="133" customWidth="1"/>
    <col min="9232" max="9475" width="8.85546875" style="133"/>
    <col min="9476" max="9476" width="8.85546875" style="133" customWidth="1"/>
    <col min="9477" max="9477" width="8.42578125" style="133" customWidth="1"/>
    <col min="9478" max="9478" width="13.5703125" style="133" customWidth="1"/>
    <col min="9479" max="9479" width="11.85546875" style="133" customWidth="1"/>
    <col min="9480" max="9480" width="14.5703125" style="133" customWidth="1"/>
    <col min="9481" max="9481" width="13.5703125" style="133" customWidth="1"/>
    <col min="9482" max="9482" width="15" style="133" customWidth="1"/>
    <col min="9483" max="9483" width="15.42578125" style="133" customWidth="1"/>
    <col min="9484" max="9484" width="9" style="133" customWidth="1"/>
    <col min="9485" max="9485" width="13.85546875" style="133" customWidth="1"/>
    <col min="9486" max="9486" width="11.5703125" style="133" customWidth="1"/>
    <col min="9487" max="9487" width="12.85546875" style="133" customWidth="1"/>
    <col min="9488" max="9731" width="8.85546875" style="133"/>
    <col min="9732" max="9732" width="8.85546875" style="133" customWidth="1"/>
    <col min="9733" max="9733" width="8.42578125" style="133" customWidth="1"/>
    <col min="9734" max="9734" width="13.5703125" style="133" customWidth="1"/>
    <col min="9735" max="9735" width="11.85546875" style="133" customWidth="1"/>
    <col min="9736" max="9736" width="14.5703125" style="133" customWidth="1"/>
    <col min="9737" max="9737" width="13.5703125" style="133" customWidth="1"/>
    <col min="9738" max="9738" width="15" style="133" customWidth="1"/>
    <col min="9739" max="9739" width="15.42578125" style="133" customWidth="1"/>
    <col min="9740" max="9740" width="9" style="133" customWidth="1"/>
    <col min="9741" max="9741" width="13.85546875" style="133" customWidth="1"/>
    <col min="9742" max="9742" width="11.5703125" style="133" customWidth="1"/>
    <col min="9743" max="9743" width="12.85546875" style="133" customWidth="1"/>
    <col min="9744" max="9987" width="8.85546875" style="133"/>
    <col min="9988" max="9988" width="8.85546875" style="133" customWidth="1"/>
    <col min="9989" max="9989" width="8.42578125" style="133" customWidth="1"/>
    <col min="9990" max="9990" width="13.5703125" style="133" customWidth="1"/>
    <col min="9991" max="9991" width="11.85546875" style="133" customWidth="1"/>
    <col min="9992" max="9992" width="14.5703125" style="133" customWidth="1"/>
    <col min="9993" max="9993" width="13.5703125" style="133" customWidth="1"/>
    <col min="9994" max="9994" width="15" style="133" customWidth="1"/>
    <col min="9995" max="9995" width="15.42578125" style="133" customWidth="1"/>
    <col min="9996" max="9996" width="9" style="133" customWidth="1"/>
    <col min="9997" max="9997" width="13.85546875" style="133" customWidth="1"/>
    <col min="9998" max="9998" width="11.5703125" style="133" customWidth="1"/>
    <col min="9999" max="9999" width="12.85546875" style="133" customWidth="1"/>
    <col min="10000" max="10243" width="8.85546875" style="133"/>
    <col min="10244" max="10244" width="8.85546875" style="133" customWidth="1"/>
    <col min="10245" max="10245" width="8.42578125" style="133" customWidth="1"/>
    <col min="10246" max="10246" width="13.5703125" style="133" customWidth="1"/>
    <col min="10247" max="10247" width="11.85546875" style="133" customWidth="1"/>
    <col min="10248" max="10248" width="14.5703125" style="133" customWidth="1"/>
    <col min="10249" max="10249" width="13.5703125" style="133" customWidth="1"/>
    <col min="10250" max="10250" width="15" style="133" customWidth="1"/>
    <col min="10251" max="10251" width="15.42578125" style="133" customWidth="1"/>
    <col min="10252" max="10252" width="9" style="133" customWidth="1"/>
    <col min="10253" max="10253" width="13.85546875" style="133" customWidth="1"/>
    <col min="10254" max="10254" width="11.5703125" style="133" customWidth="1"/>
    <col min="10255" max="10255" width="12.85546875" style="133" customWidth="1"/>
    <col min="10256" max="10499" width="8.85546875" style="133"/>
    <col min="10500" max="10500" width="8.85546875" style="133" customWidth="1"/>
    <col min="10501" max="10501" width="8.42578125" style="133" customWidth="1"/>
    <col min="10502" max="10502" width="13.5703125" style="133" customWidth="1"/>
    <col min="10503" max="10503" width="11.85546875" style="133" customWidth="1"/>
    <col min="10504" max="10504" width="14.5703125" style="133" customWidth="1"/>
    <col min="10505" max="10505" width="13.5703125" style="133" customWidth="1"/>
    <col min="10506" max="10506" width="15" style="133" customWidth="1"/>
    <col min="10507" max="10507" width="15.42578125" style="133" customWidth="1"/>
    <col min="10508" max="10508" width="9" style="133" customWidth="1"/>
    <col min="10509" max="10509" width="13.85546875" style="133" customWidth="1"/>
    <col min="10510" max="10510" width="11.5703125" style="133" customWidth="1"/>
    <col min="10511" max="10511" width="12.85546875" style="133" customWidth="1"/>
    <col min="10512" max="10755" width="8.85546875" style="133"/>
    <col min="10756" max="10756" width="8.85546875" style="133" customWidth="1"/>
    <col min="10757" max="10757" width="8.42578125" style="133" customWidth="1"/>
    <col min="10758" max="10758" width="13.5703125" style="133" customWidth="1"/>
    <col min="10759" max="10759" width="11.85546875" style="133" customWidth="1"/>
    <col min="10760" max="10760" width="14.5703125" style="133" customWidth="1"/>
    <col min="10761" max="10761" width="13.5703125" style="133" customWidth="1"/>
    <col min="10762" max="10762" width="15" style="133" customWidth="1"/>
    <col min="10763" max="10763" width="15.42578125" style="133" customWidth="1"/>
    <col min="10764" max="10764" width="9" style="133" customWidth="1"/>
    <col min="10765" max="10765" width="13.85546875" style="133" customWidth="1"/>
    <col min="10766" max="10766" width="11.5703125" style="133" customWidth="1"/>
    <col min="10767" max="10767" width="12.85546875" style="133" customWidth="1"/>
    <col min="10768" max="11011" width="8.85546875" style="133"/>
    <col min="11012" max="11012" width="8.85546875" style="133" customWidth="1"/>
    <col min="11013" max="11013" width="8.42578125" style="133" customWidth="1"/>
    <col min="11014" max="11014" width="13.5703125" style="133" customWidth="1"/>
    <col min="11015" max="11015" width="11.85546875" style="133" customWidth="1"/>
    <col min="11016" max="11016" width="14.5703125" style="133" customWidth="1"/>
    <col min="11017" max="11017" width="13.5703125" style="133" customWidth="1"/>
    <col min="11018" max="11018" width="15" style="133" customWidth="1"/>
    <col min="11019" max="11019" width="15.42578125" style="133" customWidth="1"/>
    <col min="11020" max="11020" width="9" style="133" customWidth="1"/>
    <col min="11021" max="11021" width="13.85546875" style="133" customWidth="1"/>
    <col min="11022" max="11022" width="11.5703125" style="133" customWidth="1"/>
    <col min="11023" max="11023" width="12.85546875" style="133" customWidth="1"/>
    <col min="11024" max="11267" width="8.85546875" style="133"/>
    <col min="11268" max="11268" width="8.85546875" style="133" customWidth="1"/>
    <col min="11269" max="11269" width="8.42578125" style="133" customWidth="1"/>
    <col min="11270" max="11270" width="13.5703125" style="133" customWidth="1"/>
    <col min="11271" max="11271" width="11.85546875" style="133" customWidth="1"/>
    <col min="11272" max="11272" width="14.5703125" style="133" customWidth="1"/>
    <col min="11273" max="11273" width="13.5703125" style="133" customWidth="1"/>
    <col min="11274" max="11274" width="15" style="133" customWidth="1"/>
    <col min="11275" max="11275" width="15.42578125" style="133" customWidth="1"/>
    <col min="11276" max="11276" width="9" style="133" customWidth="1"/>
    <col min="11277" max="11277" width="13.85546875" style="133" customWidth="1"/>
    <col min="11278" max="11278" width="11.5703125" style="133" customWidth="1"/>
    <col min="11279" max="11279" width="12.85546875" style="133" customWidth="1"/>
    <col min="11280" max="11523" width="8.85546875" style="133"/>
    <col min="11524" max="11524" width="8.85546875" style="133" customWidth="1"/>
    <col min="11525" max="11525" width="8.42578125" style="133" customWidth="1"/>
    <col min="11526" max="11526" width="13.5703125" style="133" customWidth="1"/>
    <col min="11527" max="11527" width="11.85546875" style="133" customWidth="1"/>
    <col min="11528" max="11528" width="14.5703125" style="133" customWidth="1"/>
    <col min="11529" max="11529" width="13.5703125" style="133" customWidth="1"/>
    <col min="11530" max="11530" width="15" style="133" customWidth="1"/>
    <col min="11531" max="11531" width="15.42578125" style="133" customWidth="1"/>
    <col min="11532" max="11532" width="9" style="133" customWidth="1"/>
    <col min="11533" max="11533" width="13.85546875" style="133" customWidth="1"/>
    <col min="11534" max="11534" width="11.5703125" style="133" customWidth="1"/>
    <col min="11535" max="11535" width="12.85546875" style="133" customWidth="1"/>
    <col min="11536" max="11779" width="8.85546875" style="133"/>
    <col min="11780" max="11780" width="8.85546875" style="133" customWidth="1"/>
    <col min="11781" max="11781" width="8.42578125" style="133" customWidth="1"/>
    <col min="11782" max="11782" width="13.5703125" style="133" customWidth="1"/>
    <col min="11783" max="11783" width="11.85546875" style="133" customWidth="1"/>
    <col min="11784" max="11784" width="14.5703125" style="133" customWidth="1"/>
    <col min="11785" max="11785" width="13.5703125" style="133" customWidth="1"/>
    <col min="11786" max="11786" width="15" style="133" customWidth="1"/>
    <col min="11787" max="11787" width="15.42578125" style="133" customWidth="1"/>
    <col min="11788" max="11788" width="9" style="133" customWidth="1"/>
    <col min="11789" max="11789" width="13.85546875" style="133" customWidth="1"/>
    <col min="11790" max="11790" width="11.5703125" style="133" customWidth="1"/>
    <col min="11791" max="11791" width="12.85546875" style="133" customWidth="1"/>
    <col min="11792" max="12035" width="8.85546875" style="133"/>
    <col min="12036" max="12036" width="8.85546875" style="133" customWidth="1"/>
    <col min="12037" max="12037" width="8.42578125" style="133" customWidth="1"/>
    <col min="12038" max="12038" width="13.5703125" style="133" customWidth="1"/>
    <col min="12039" max="12039" width="11.85546875" style="133" customWidth="1"/>
    <col min="12040" max="12040" width="14.5703125" style="133" customWidth="1"/>
    <col min="12041" max="12041" width="13.5703125" style="133" customWidth="1"/>
    <col min="12042" max="12042" width="15" style="133" customWidth="1"/>
    <col min="12043" max="12043" width="15.42578125" style="133" customWidth="1"/>
    <col min="12044" max="12044" width="9" style="133" customWidth="1"/>
    <col min="12045" max="12045" width="13.85546875" style="133" customWidth="1"/>
    <col min="12046" max="12046" width="11.5703125" style="133" customWidth="1"/>
    <col min="12047" max="12047" width="12.85546875" style="133" customWidth="1"/>
    <col min="12048" max="12291" width="8.85546875" style="133"/>
    <col min="12292" max="12292" width="8.85546875" style="133" customWidth="1"/>
    <col min="12293" max="12293" width="8.42578125" style="133" customWidth="1"/>
    <col min="12294" max="12294" width="13.5703125" style="133" customWidth="1"/>
    <col min="12295" max="12295" width="11.85546875" style="133" customWidth="1"/>
    <col min="12296" max="12296" width="14.5703125" style="133" customWidth="1"/>
    <col min="12297" max="12297" width="13.5703125" style="133" customWidth="1"/>
    <col min="12298" max="12298" width="15" style="133" customWidth="1"/>
    <col min="12299" max="12299" width="15.42578125" style="133" customWidth="1"/>
    <col min="12300" max="12300" width="9" style="133" customWidth="1"/>
    <col min="12301" max="12301" width="13.85546875" style="133" customWidth="1"/>
    <col min="12302" max="12302" width="11.5703125" style="133" customWidth="1"/>
    <col min="12303" max="12303" width="12.85546875" style="133" customWidth="1"/>
    <col min="12304" max="12547" width="8.85546875" style="133"/>
    <col min="12548" max="12548" width="8.85546875" style="133" customWidth="1"/>
    <col min="12549" max="12549" width="8.42578125" style="133" customWidth="1"/>
    <col min="12550" max="12550" width="13.5703125" style="133" customWidth="1"/>
    <col min="12551" max="12551" width="11.85546875" style="133" customWidth="1"/>
    <col min="12552" max="12552" width="14.5703125" style="133" customWidth="1"/>
    <col min="12553" max="12553" width="13.5703125" style="133" customWidth="1"/>
    <col min="12554" max="12554" width="15" style="133" customWidth="1"/>
    <col min="12555" max="12555" width="15.42578125" style="133" customWidth="1"/>
    <col min="12556" max="12556" width="9" style="133" customWidth="1"/>
    <col min="12557" max="12557" width="13.85546875" style="133" customWidth="1"/>
    <col min="12558" max="12558" width="11.5703125" style="133" customWidth="1"/>
    <col min="12559" max="12559" width="12.85546875" style="133" customWidth="1"/>
    <col min="12560" max="12803" width="8.85546875" style="133"/>
    <col min="12804" max="12804" width="8.85546875" style="133" customWidth="1"/>
    <col min="12805" max="12805" width="8.42578125" style="133" customWidth="1"/>
    <col min="12806" max="12806" width="13.5703125" style="133" customWidth="1"/>
    <col min="12807" max="12807" width="11.85546875" style="133" customWidth="1"/>
    <col min="12808" max="12808" width="14.5703125" style="133" customWidth="1"/>
    <col min="12809" max="12809" width="13.5703125" style="133" customWidth="1"/>
    <col min="12810" max="12810" width="15" style="133" customWidth="1"/>
    <col min="12811" max="12811" width="15.42578125" style="133" customWidth="1"/>
    <col min="12812" max="12812" width="9" style="133" customWidth="1"/>
    <col min="12813" max="12813" width="13.85546875" style="133" customWidth="1"/>
    <col min="12814" max="12814" width="11.5703125" style="133" customWidth="1"/>
    <col min="12815" max="12815" width="12.85546875" style="133" customWidth="1"/>
    <col min="12816" max="13059" width="8.85546875" style="133"/>
    <col min="13060" max="13060" width="8.85546875" style="133" customWidth="1"/>
    <col min="13061" max="13061" width="8.42578125" style="133" customWidth="1"/>
    <col min="13062" max="13062" width="13.5703125" style="133" customWidth="1"/>
    <col min="13063" max="13063" width="11.85546875" style="133" customWidth="1"/>
    <col min="13064" max="13064" width="14.5703125" style="133" customWidth="1"/>
    <col min="13065" max="13065" width="13.5703125" style="133" customWidth="1"/>
    <col min="13066" max="13066" width="15" style="133" customWidth="1"/>
    <col min="13067" max="13067" width="15.42578125" style="133" customWidth="1"/>
    <col min="13068" max="13068" width="9" style="133" customWidth="1"/>
    <col min="13069" max="13069" width="13.85546875" style="133" customWidth="1"/>
    <col min="13070" max="13070" width="11.5703125" style="133" customWidth="1"/>
    <col min="13071" max="13071" width="12.85546875" style="133" customWidth="1"/>
    <col min="13072" max="13315" width="8.85546875" style="133"/>
    <col min="13316" max="13316" width="8.85546875" style="133" customWidth="1"/>
    <col min="13317" max="13317" width="8.42578125" style="133" customWidth="1"/>
    <col min="13318" max="13318" width="13.5703125" style="133" customWidth="1"/>
    <col min="13319" max="13319" width="11.85546875" style="133" customWidth="1"/>
    <col min="13320" max="13320" width="14.5703125" style="133" customWidth="1"/>
    <col min="13321" max="13321" width="13.5703125" style="133" customWidth="1"/>
    <col min="13322" max="13322" width="15" style="133" customWidth="1"/>
    <col min="13323" max="13323" width="15.42578125" style="133" customWidth="1"/>
    <col min="13324" max="13324" width="9" style="133" customWidth="1"/>
    <col min="13325" max="13325" width="13.85546875" style="133" customWidth="1"/>
    <col min="13326" max="13326" width="11.5703125" style="133" customWidth="1"/>
    <col min="13327" max="13327" width="12.85546875" style="133" customWidth="1"/>
    <col min="13328" max="13571" width="8.85546875" style="133"/>
    <col min="13572" max="13572" width="8.85546875" style="133" customWidth="1"/>
    <col min="13573" max="13573" width="8.42578125" style="133" customWidth="1"/>
    <col min="13574" max="13574" width="13.5703125" style="133" customWidth="1"/>
    <col min="13575" max="13575" width="11.85546875" style="133" customWidth="1"/>
    <col min="13576" max="13576" width="14.5703125" style="133" customWidth="1"/>
    <col min="13577" max="13577" width="13.5703125" style="133" customWidth="1"/>
    <col min="13578" max="13578" width="15" style="133" customWidth="1"/>
    <col min="13579" max="13579" width="15.42578125" style="133" customWidth="1"/>
    <col min="13580" max="13580" width="9" style="133" customWidth="1"/>
    <col min="13581" max="13581" width="13.85546875" style="133" customWidth="1"/>
    <col min="13582" max="13582" width="11.5703125" style="133" customWidth="1"/>
    <col min="13583" max="13583" width="12.85546875" style="133" customWidth="1"/>
    <col min="13584" max="13827" width="8.85546875" style="133"/>
    <col min="13828" max="13828" width="8.85546875" style="133" customWidth="1"/>
    <col min="13829" max="13829" width="8.42578125" style="133" customWidth="1"/>
    <col min="13830" max="13830" width="13.5703125" style="133" customWidth="1"/>
    <col min="13831" max="13831" width="11.85546875" style="133" customWidth="1"/>
    <col min="13832" max="13832" width="14.5703125" style="133" customWidth="1"/>
    <col min="13833" max="13833" width="13.5703125" style="133" customWidth="1"/>
    <col min="13834" max="13834" width="15" style="133" customWidth="1"/>
    <col min="13835" max="13835" width="15.42578125" style="133" customWidth="1"/>
    <col min="13836" max="13836" width="9" style="133" customWidth="1"/>
    <col min="13837" max="13837" width="13.85546875" style="133" customWidth="1"/>
    <col min="13838" max="13838" width="11.5703125" style="133" customWidth="1"/>
    <col min="13839" max="13839" width="12.85546875" style="133" customWidth="1"/>
    <col min="13840" max="14083" width="8.85546875" style="133"/>
    <col min="14084" max="14084" width="8.85546875" style="133" customWidth="1"/>
    <col min="14085" max="14085" width="8.42578125" style="133" customWidth="1"/>
    <col min="14086" max="14086" width="13.5703125" style="133" customWidth="1"/>
    <col min="14087" max="14087" width="11.85546875" style="133" customWidth="1"/>
    <col min="14088" max="14088" width="14.5703125" style="133" customWidth="1"/>
    <col min="14089" max="14089" width="13.5703125" style="133" customWidth="1"/>
    <col min="14090" max="14090" width="15" style="133" customWidth="1"/>
    <col min="14091" max="14091" width="15.42578125" style="133" customWidth="1"/>
    <col min="14092" max="14092" width="9" style="133" customWidth="1"/>
    <col min="14093" max="14093" width="13.85546875" style="133" customWidth="1"/>
    <col min="14094" max="14094" width="11.5703125" style="133" customWidth="1"/>
    <col min="14095" max="14095" width="12.85546875" style="133" customWidth="1"/>
    <col min="14096" max="14339" width="8.85546875" style="133"/>
    <col min="14340" max="14340" width="8.85546875" style="133" customWidth="1"/>
    <col min="14341" max="14341" width="8.42578125" style="133" customWidth="1"/>
    <col min="14342" max="14342" width="13.5703125" style="133" customWidth="1"/>
    <col min="14343" max="14343" width="11.85546875" style="133" customWidth="1"/>
    <col min="14344" max="14344" width="14.5703125" style="133" customWidth="1"/>
    <col min="14345" max="14345" width="13.5703125" style="133" customWidth="1"/>
    <col min="14346" max="14346" width="15" style="133" customWidth="1"/>
    <col min="14347" max="14347" width="15.42578125" style="133" customWidth="1"/>
    <col min="14348" max="14348" width="9" style="133" customWidth="1"/>
    <col min="14349" max="14349" width="13.85546875" style="133" customWidth="1"/>
    <col min="14350" max="14350" width="11.5703125" style="133" customWidth="1"/>
    <col min="14351" max="14351" width="12.85546875" style="133" customWidth="1"/>
    <col min="14352" max="14595" width="8.85546875" style="133"/>
    <col min="14596" max="14596" width="8.85546875" style="133" customWidth="1"/>
    <col min="14597" max="14597" width="8.42578125" style="133" customWidth="1"/>
    <col min="14598" max="14598" width="13.5703125" style="133" customWidth="1"/>
    <col min="14599" max="14599" width="11.85546875" style="133" customWidth="1"/>
    <col min="14600" max="14600" width="14.5703125" style="133" customWidth="1"/>
    <col min="14601" max="14601" width="13.5703125" style="133" customWidth="1"/>
    <col min="14602" max="14602" width="15" style="133" customWidth="1"/>
    <col min="14603" max="14603" width="15.42578125" style="133" customWidth="1"/>
    <col min="14604" max="14604" width="9" style="133" customWidth="1"/>
    <col min="14605" max="14605" width="13.85546875" style="133" customWidth="1"/>
    <col min="14606" max="14606" width="11.5703125" style="133" customWidth="1"/>
    <col min="14607" max="14607" width="12.85546875" style="133" customWidth="1"/>
    <col min="14608" max="14851" width="8.85546875" style="133"/>
    <col min="14852" max="14852" width="8.85546875" style="133" customWidth="1"/>
    <col min="14853" max="14853" width="8.42578125" style="133" customWidth="1"/>
    <col min="14854" max="14854" width="13.5703125" style="133" customWidth="1"/>
    <col min="14855" max="14855" width="11.85546875" style="133" customWidth="1"/>
    <col min="14856" max="14856" width="14.5703125" style="133" customWidth="1"/>
    <col min="14857" max="14857" width="13.5703125" style="133" customWidth="1"/>
    <col min="14858" max="14858" width="15" style="133" customWidth="1"/>
    <col min="14859" max="14859" width="15.42578125" style="133" customWidth="1"/>
    <col min="14860" max="14860" width="9" style="133" customWidth="1"/>
    <col min="14861" max="14861" width="13.85546875" style="133" customWidth="1"/>
    <col min="14862" max="14862" width="11.5703125" style="133" customWidth="1"/>
    <col min="14863" max="14863" width="12.85546875" style="133" customWidth="1"/>
    <col min="14864" max="15107" width="8.85546875" style="133"/>
    <col min="15108" max="15108" width="8.85546875" style="133" customWidth="1"/>
    <col min="15109" max="15109" width="8.42578125" style="133" customWidth="1"/>
    <col min="15110" max="15110" width="13.5703125" style="133" customWidth="1"/>
    <col min="15111" max="15111" width="11.85546875" style="133" customWidth="1"/>
    <col min="15112" max="15112" width="14.5703125" style="133" customWidth="1"/>
    <col min="15113" max="15113" width="13.5703125" style="133" customWidth="1"/>
    <col min="15114" max="15114" width="15" style="133" customWidth="1"/>
    <col min="15115" max="15115" width="15.42578125" style="133" customWidth="1"/>
    <col min="15116" max="15116" width="9" style="133" customWidth="1"/>
    <col min="15117" max="15117" width="13.85546875" style="133" customWidth="1"/>
    <col min="15118" max="15118" width="11.5703125" style="133" customWidth="1"/>
    <col min="15119" max="15119" width="12.85546875" style="133" customWidth="1"/>
    <col min="15120" max="15363" width="8.85546875" style="133"/>
    <col min="15364" max="15364" width="8.85546875" style="133" customWidth="1"/>
    <col min="15365" max="15365" width="8.42578125" style="133" customWidth="1"/>
    <col min="15366" max="15366" width="13.5703125" style="133" customWidth="1"/>
    <col min="15367" max="15367" width="11.85546875" style="133" customWidth="1"/>
    <col min="15368" max="15368" width="14.5703125" style="133" customWidth="1"/>
    <col min="15369" max="15369" width="13.5703125" style="133" customWidth="1"/>
    <col min="15370" max="15370" width="15" style="133" customWidth="1"/>
    <col min="15371" max="15371" width="15.42578125" style="133" customWidth="1"/>
    <col min="15372" max="15372" width="9" style="133" customWidth="1"/>
    <col min="15373" max="15373" width="13.85546875" style="133" customWidth="1"/>
    <col min="15374" max="15374" width="11.5703125" style="133" customWidth="1"/>
    <col min="15375" max="15375" width="12.85546875" style="133" customWidth="1"/>
    <col min="15376" max="15619" width="8.85546875" style="133"/>
    <col min="15620" max="15620" width="8.85546875" style="133" customWidth="1"/>
    <col min="15621" max="15621" width="8.42578125" style="133" customWidth="1"/>
    <col min="15622" max="15622" width="13.5703125" style="133" customWidth="1"/>
    <col min="15623" max="15623" width="11.85546875" style="133" customWidth="1"/>
    <col min="15624" max="15624" width="14.5703125" style="133" customWidth="1"/>
    <col min="15625" max="15625" width="13.5703125" style="133" customWidth="1"/>
    <col min="15626" max="15626" width="15" style="133" customWidth="1"/>
    <col min="15627" max="15627" width="15.42578125" style="133" customWidth="1"/>
    <col min="15628" max="15628" width="9" style="133" customWidth="1"/>
    <col min="15629" max="15629" width="13.85546875" style="133" customWidth="1"/>
    <col min="15630" max="15630" width="11.5703125" style="133" customWidth="1"/>
    <col min="15631" max="15631" width="12.85546875" style="133" customWidth="1"/>
    <col min="15632" max="15875" width="8.85546875" style="133"/>
    <col min="15876" max="15876" width="8.85546875" style="133" customWidth="1"/>
    <col min="15877" max="15877" width="8.42578125" style="133" customWidth="1"/>
    <col min="15878" max="15878" width="13.5703125" style="133" customWidth="1"/>
    <col min="15879" max="15879" width="11.85546875" style="133" customWidth="1"/>
    <col min="15880" max="15880" width="14.5703125" style="133" customWidth="1"/>
    <col min="15881" max="15881" width="13.5703125" style="133" customWidth="1"/>
    <col min="15882" max="15882" width="15" style="133" customWidth="1"/>
    <col min="15883" max="15883" width="15.42578125" style="133" customWidth="1"/>
    <col min="15884" max="15884" width="9" style="133" customWidth="1"/>
    <col min="15885" max="15885" width="13.85546875" style="133" customWidth="1"/>
    <col min="15886" max="15886" width="11.5703125" style="133" customWidth="1"/>
    <col min="15887" max="15887" width="12.85546875" style="133" customWidth="1"/>
    <col min="15888" max="16131" width="8.85546875" style="133"/>
    <col min="16132" max="16132" width="8.85546875" style="133" customWidth="1"/>
    <col min="16133" max="16133" width="8.42578125" style="133" customWidth="1"/>
    <col min="16134" max="16134" width="13.5703125" style="133" customWidth="1"/>
    <col min="16135" max="16135" width="11.85546875" style="133" customWidth="1"/>
    <col min="16136" max="16136" width="14.5703125" style="133" customWidth="1"/>
    <col min="16137" max="16137" width="13.5703125" style="133" customWidth="1"/>
    <col min="16138" max="16138" width="15" style="133" customWidth="1"/>
    <col min="16139" max="16139" width="15.42578125" style="133" customWidth="1"/>
    <col min="16140" max="16140" width="9" style="133" customWidth="1"/>
    <col min="16141" max="16141" width="13.85546875" style="133" customWidth="1"/>
    <col min="16142" max="16142" width="11.5703125" style="133" customWidth="1"/>
    <col min="16143" max="16143" width="12.85546875" style="133" customWidth="1"/>
    <col min="16144" max="16384" width="8.85546875" style="133"/>
  </cols>
  <sheetData>
    <row r="1" spans="1:44" ht="23.1" customHeight="1" x14ac:dyDescent="0.2">
      <c r="A1" s="636" t="s">
        <v>108</v>
      </c>
      <c r="B1" s="637"/>
      <c r="C1" s="637"/>
      <c r="D1" s="637"/>
      <c r="E1" s="637"/>
      <c r="F1" s="638"/>
      <c r="G1" s="636" t="s">
        <v>109</v>
      </c>
      <c r="H1" s="654"/>
      <c r="I1" s="654"/>
      <c r="J1" s="644"/>
      <c r="K1" s="655"/>
      <c r="L1" s="656"/>
      <c r="M1" s="657"/>
      <c r="N1" s="658" t="s">
        <v>96</v>
      </c>
      <c r="O1" s="659"/>
      <c r="P1" s="659"/>
      <c r="Q1" s="659"/>
      <c r="R1" s="659"/>
      <c r="S1" s="659"/>
      <c r="T1" s="659"/>
      <c r="U1" s="659"/>
    </row>
    <row r="2" spans="1:44" ht="45" customHeight="1" x14ac:dyDescent="0.2">
      <c r="A2" s="639">
        <f>'Chart Summary'!C4</f>
        <v>0</v>
      </c>
      <c r="B2" s="640"/>
      <c r="C2" s="640"/>
      <c r="D2" s="640"/>
      <c r="E2" s="640"/>
      <c r="F2" s="641"/>
      <c r="G2" s="663">
        <f>'Chart Summary'!C5</f>
        <v>0</v>
      </c>
      <c r="H2" s="663"/>
      <c r="I2" s="663"/>
      <c r="J2" s="664"/>
      <c r="K2" s="664"/>
      <c r="L2" s="665"/>
      <c r="M2" s="665"/>
      <c r="N2" s="660">
        <f>'Chart Summary'!R4</f>
        <v>0</v>
      </c>
      <c r="O2" s="659"/>
      <c r="P2" s="659"/>
      <c r="Q2" s="659"/>
      <c r="R2" s="659"/>
      <c r="S2" s="659"/>
      <c r="T2" s="659"/>
      <c r="U2" s="659"/>
    </row>
    <row r="3" spans="1:44" ht="33.6" customHeight="1" x14ac:dyDescent="0.2">
      <c r="A3" s="636" t="s">
        <v>48</v>
      </c>
      <c r="B3" s="642"/>
      <c r="C3" s="643">
        <f>'Chart Summary'!C6</f>
        <v>0</v>
      </c>
      <c r="D3" s="644"/>
      <c r="E3" s="644"/>
      <c r="F3" s="642"/>
      <c r="G3" s="645" t="s">
        <v>110</v>
      </c>
      <c r="H3" s="646"/>
      <c r="I3" s="664">
        <f>'Chart Summary'!M5</f>
        <v>0</v>
      </c>
      <c r="J3" s="676"/>
      <c r="K3" s="676"/>
      <c r="L3" s="665"/>
      <c r="M3" s="665"/>
      <c r="N3" s="658" t="s">
        <v>111</v>
      </c>
      <c r="O3" s="659"/>
      <c r="P3" s="659"/>
      <c r="Q3" s="659"/>
      <c r="R3" s="659"/>
      <c r="S3" s="659"/>
      <c r="T3" s="659"/>
      <c r="U3" s="659"/>
    </row>
    <row r="4" spans="1:44" ht="33.6" customHeight="1" x14ac:dyDescent="0.2">
      <c r="A4" s="636" t="s">
        <v>112</v>
      </c>
      <c r="B4" s="642"/>
      <c r="C4" s="643">
        <f>'Chart Summary'!M6</f>
        <v>0</v>
      </c>
      <c r="D4" s="644"/>
      <c r="E4" s="644"/>
      <c r="F4" s="642"/>
      <c r="G4" s="636" t="s">
        <v>113</v>
      </c>
      <c r="H4" s="647"/>
      <c r="I4" s="663">
        <f>'Chart Summary'!S5</f>
        <v>0</v>
      </c>
      <c r="J4" s="677"/>
      <c r="K4" s="677"/>
      <c r="L4" s="678"/>
      <c r="M4" s="678"/>
      <c r="N4" s="674">
        <f>'Chart Summary'!C7</f>
        <v>0</v>
      </c>
      <c r="O4" s="555"/>
      <c r="P4" s="555"/>
      <c r="Q4" s="555"/>
      <c r="R4" s="555"/>
      <c r="S4" s="517"/>
      <c r="T4" s="517"/>
      <c r="U4" s="675"/>
    </row>
    <row r="5" spans="1:44" ht="45.6" customHeight="1" x14ac:dyDescent="0.2">
      <c r="A5" s="648" t="s">
        <v>114</v>
      </c>
      <c r="B5" s="649"/>
      <c r="C5" s="650" t="s">
        <v>115</v>
      </c>
      <c r="D5" s="209" t="s">
        <v>116</v>
      </c>
      <c r="E5" s="688" t="s">
        <v>247</v>
      </c>
      <c r="F5" s="689"/>
      <c r="G5" s="689"/>
      <c r="H5" s="690" t="s">
        <v>105</v>
      </c>
      <c r="I5" s="690"/>
      <c r="J5" s="691"/>
      <c r="K5" s="692" t="s">
        <v>192</v>
      </c>
      <c r="L5" s="692"/>
      <c r="M5" s="646"/>
      <c r="N5" s="237"/>
      <c r="O5" s="693" t="s">
        <v>17</v>
      </c>
      <c r="P5" s="694"/>
      <c r="Q5" s="694"/>
      <c r="R5" s="422"/>
      <c r="S5" s="688" t="s">
        <v>84</v>
      </c>
      <c r="T5" s="695"/>
      <c r="U5" s="695"/>
      <c r="W5" s="133" t="s">
        <v>294</v>
      </c>
      <c r="AA5" s="272"/>
    </row>
    <row r="6" spans="1:44" ht="33.6" customHeight="1" x14ac:dyDescent="0.2">
      <c r="A6" s="652"/>
      <c r="B6" s="653"/>
      <c r="C6" s="651"/>
      <c r="D6" s="210"/>
      <c r="E6" s="696"/>
      <c r="F6" s="664"/>
      <c r="G6" s="659"/>
      <c r="H6" s="697" t="str">
        <f>IF(A6=0,"0%",A6/D6)</f>
        <v>0%</v>
      </c>
      <c r="I6" s="698"/>
      <c r="J6" s="699"/>
      <c r="K6" s="666"/>
      <c r="L6" s="666"/>
      <c r="M6" s="667"/>
      <c r="N6" s="237"/>
      <c r="O6" s="668">
        <f>'Chart Summary'!C8</f>
        <v>0</v>
      </c>
      <c r="P6" s="659"/>
      <c r="Q6" s="659"/>
      <c r="R6" s="422"/>
      <c r="S6" s="423">
        <f>'Chart Summary'!I8</f>
        <v>0</v>
      </c>
      <c r="T6" s="424" t="s">
        <v>4</v>
      </c>
      <c r="U6" s="421">
        <f>'Chart Summary'!N8</f>
        <v>0</v>
      </c>
      <c r="W6" s="442">
        <f>SUM(J13:J82)</f>
        <v>0</v>
      </c>
    </row>
    <row r="7" spans="1:44" s="213" customFormat="1" ht="239.25" customHeight="1" x14ac:dyDescent="0.2">
      <c r="A7" s="684" t="s">
        <v>308</v>
      </c>
      <c r="B7" s="685"/>
      <c r="C7" s="685"/>
      <c r="D7" s="685"/>
      <c r="E7" s="685"/>
      <c r="F7" s="686" t="s">
        <v>309</v>
      </c>
      <c r="G7" s="608"/>
      <c r="H7" s="608"/>
      <c r="I7" s="608"/>
      <c r="J7" s="608"/>
      <c r="K7" s="686" t="s">
        <v>310</v>
      </c>
      <c r="L7" s="608"/>
      <c r="M7" s="608"/>
      <c r="N7" s="687"/>
      <c r="O7" s="687"/>
      <c r="P7" s="661" t="s">
        <v>311</v>
      </c>
      <c r="Q7" s="662"/>
      <c r="R7" s="662"/>
      <c r="S7" s="662"/>
      <c r="T7" s="662"/>
      <c r="U7" s="519"/>
      <c r="W7" s="415"/>
      <c r="X7" s="634"/>
      <c r="Y7" s="635"/>
      <c r="Z7" s="635"/>
      <c r="AA7" s="635"/>
      <c r="AB7" s="635"/>
      <c r="AC7" s="635"/>
      <c r="AD7" s="635"/>
      <c r="AE7" s="635"/>
      <c r="AF7" s="635"/>
      <c r="AG7" s="635"/>
      <c r="AH7" s="635"/>
      <c r="AI7" s="635"/>
      <c r="AJ7" s="635"/>
      <c r="AK7" s="635"/>
      <c r="AL7" s="635"/>
      <c r="AM7" s="635"/>
      <c r="AN7" s="635"/>
      <c r="AO7" s="635"/>
      <c r="AP7" s="635"/>
      <c r="AQ7" s="635"/>
      <c r="AR7" s="635"/>
    </row>
    <row r="8" spans="1:44" s="213" customFormat="1" ht="72.75" customHeight="1" x14ac:dyDescent="0.2">
      <c r="A8" s="681" t="s">
        <v>241</v>
      </c>
      <c r="B8" s="682"/>
      <c r="C8" s="682"/>
      <c r="D8" s="682"/>
      <c r="E8" s="682"/>
      <c r="F8" s="682"/>
      <c r="G8" s="682"/>
      <c r="H8" s="682"/>
      <c r="I8" s="682"/>
      <c r="J8" s="682"/>
      <c r="K8" s="682"/>
      <c r="L8" s="682"/>
      <c r="M8" s="682"/>
      <c r="N8" s="682"/>
      <c r="O8" s="682"/>
      <c r="P8" s="682"/>
      <c r="Q8" s="682"/>
      <c r="R8" s="683"/>
      <c r="S8" s="683"/>
      <c r="T8" s="683"/>
      <c r="U8" s="519"/>
    </row>
    <row r="9" spans="1:44" s="213" customFormat="1" ht="16.5" customHeight="1" x14ac:dyDescent="0.2">
      <c r="A9" s="679" t="s">
        <v>239</v>
      </c>
      <c r="B9" s="680"/>
      <c r="C9" s="680"/>
      <c r="D9" s="680"/>
      <c r="E9" s="680"/>
      <c r="F9" s="680"/>
      <c r="G9" s="680"/>
      <c r="H9" s="680"/>
      <c r="I9" s="680"/>
      <c r="J9" s="680"/>
      <c r="K9" s="680"/>
      <c r="L9" s="680"/>
      <c r="M9" s="680"/>
      <c r="N9" s="680"/>
      <c r="O9" s="680"/>
      <c r="P9" s="680"/>
      <c r="Q9" s="680"/>
      <c r="R9" s="680"/>
      <c r="S9" s="680"/>
      <c r="T9" s="680"/>
      <c r="U9" s="680"/>
    </row>
    <row r="10" spans="1:44" s="213" customFormat="1" ht="16.5" customHeight="1" x14ac:dyDescent="0.2">
      <c r="A10" s="679" t="s">
        <v>240</v>
      </c>
      <c r="B10" s="680"/>
      <c r="C10" s="680"/>
      <c r="D10" s="680"/>
      <c r="E10" s="680"/>
      <c r="F10" s="680"/>
      <c r="G10" s="680"/>
      <c r="H10" s="680"/>
      <c r="I10" s="680"/>
      <c r="J10" s="680"/>
      <c r="K10" s="680"/>
      <c r="L10" s="680"/>
      <c r="M10" s="680"/>
      <c r="N10" s="680"/>
      <c r="O10" s="680"/>
      <c r="P10" s="680"/>
      <c r="Q10" s="680"/>
      <c r="R10" s="680"/>
      <c r="S10" s="680"/>
      <c r="T10" s="680"/>
      <c r="U10" s="680"/>
    </row>
    <row r="11" spans="1:44" s="214" customFormat="1" ht="95.1" customHeight="1" x14ac:dyDescent="0.2">
      <c r="A11" s="704" t="s">
        <v>117</v>
      </c>
      <c r="B11" s="669" t="s">
        <v>69</v>
      </c>
      <c r="C11" s="707"/>
      <c r="D11" s="704" t="s">
        <v>72</v>
      </c>
      <c r="E11" s="704" t="s">
        <v>70</v>
      </c>
      <c r="F11" s="704" t="s">
        <v>71</v>
      </c>
      <c r="G11" s="704" t="s">
        <v>172</v>
      </c>
      <c r="H11" s="704" t="s">
        <v>173</v>
      </c>
      <c r="I11" s="671" t="s">
        <v>132</v>
      </c>
      <c r="J11" s="672" t="s">
        <v>171</v>
      </c>
      <c r="K11" s="669" t="s">
        <v>73</v>
      </c>
      <c r="L11" s="710" t="s">
        <v>159</v>
      </c>
      <c r="M11" s="711"/>
      <c r="N11" s="711"/>
      <c r="O11" s="711"/>
      <c r="P11" s="711"/>
      <c r="Q11" s="711"/>
      <c r="R11" s="711"/>
      <c r="S11" s="711"/>
      <c r="T11" s="712"/>
      <c r="U11" s="713"/>
      <c r="X11" s="413"/>
    </row>
    <row r="12" spans="1:44" s="214" customFormat="1" ht="155.1" customHeight="1" x14ac:dyDescent="0.2">
      <c r="A12" s="706"/>
      <c r="B12" s="670"/>
      <c r="C12" s="708"/>
      <c r="D12" s="706"/>
      <c r="E12" s="706"/>
      <c r="F12" s="706"/>
      <c r="G12" s="705"/>
      <c r="H12" s="706"/>
      <c r="I12" s="665"/>
      <c r="J12" s="673"/>
      <c r="K12" s="670"/>
      <c r="L12" s="246" t="s">
        <v>153</v>
      </c>
      <c r="M12" s="247" t="s">
        <v>118</v>
      </c>
      <c r="N12" s="247" t="s">
        <v>154</v>
      </c>
      <c r="O12" s="247" t="s">
        <v>155</v>
      </c>
      <c r="P12" s="247" t="s">
        <v>156</v>
      </c>
      <c r="Q12" s="247" t="s">
        <v>157</v>
      </c>
      <c r="R12" s="247" t="s">
        <v>158</v>
      </c>
      <c r="S12" s="206" t="s">
        <v>74</v>
      </c>
      <c r="T12" s="207" t="s">
        <v>119</v>
      </c>
      <c r="U12" s="208" t="s">
        <v>160</v>
      </c>
    </row>
    <row r="13" spans="1:44" s="214" customFormat="1" ht="22.35" customHeight="1" x14ac:dyDescent="0.2">
      <c r="A13" s="215"/>
      <c r="B13" s="700"/>
      <c r="C13" s="701"/>
      <c r="D13" s="216"/>
      <c r="E13" s="216"/>
      <c r="F13" s="217"/>
      <c r="G13" s="216"/>
      <c r="H13" s="216"/>
      <c r="I13" s="218"/>
      <c r="J13" s="219"/>
      <c r="K13" s="220"/>
      <c r="L13" s="221"/>
      <c r="M13" s="215"/>
      <c r="N13" s="215"/>
      <c r="O13" s="215"/>
      <c r="P13" s="215"/>
      <c r="Q13" s="222"/>
      <c r="R13" s="223"/>
      <c r="S13" s="223"/>
      <c r="T13" s="224"/>
      <c r="U13" s="225"/>
    </row>
    <row r="14" spans="1:44" s="214" customFormat="1" ht="22.35" customHeight="1" x14ac:dyDescent="0.2">
      <c r="A14" s="215"/>
      <c r="B14" s="700"/>
      <c r="C14" s="701"/>
      <c r="D14" s="216"/>
      <c r="E14" s="216"/>
      <c r="F14" s="217"/>
      <c r="G14" s="216"/>
      <c r="H14" s="216"/>
      <c r="I14" s="218"/>
      <c r="J14" s="219"/>
      <c r="K14" s="220"/>
      <c r="L14" s="221"/>
      <c r="M14" s="215"/>
      <c r="N14" s="215"/>
      <c r="O14" s="215"/>
      <c r="P14" s="215"/>
      <c r="Q14" s="222"/>
      <c r="R14" s="223"/>
      <c r="S14" s="223"/>
      <c r="T14" s="215"/>
      <c r="U14" s="225"/>
    </row>
    <row r="15" spans="1:44" s="214" customFormat="1" ht="22.35" customHeight="1" x14ac:dyDescent="0.2">
      <c r="A15" s="215"/>
      <c r="B15" s="700"/>
      <c r="C15" s="701"/>
      <c r="D15" s="216"/>
      <c r="E15" s="216"/>
      <c r="F15" s="217"/>
      <c r="G15" s="216"/>
      <c r="H15" s="216"/>
      <c r="I15" s="218"/>
      <c r="J15" s="219"/>
      <c r="K15" s="220"/>
      <c r="L15" s="221"/>
      <c r="M15" s="215"/>
      <c r="N15" s="215"/>
      <c r="O15" s="215"/>
      <c r="P15" s="215"/>
      <c r="Q15" s="222"/>
      <c r="R15" s="223"/>
      <c r="S15" s="223"/>
      <c r="T15" s="215"/>
      <c r="U15" s="225"/>
    </row>
    <row r="16" spans="1:44" s="214" customFormat="1" ht="22.35" customHeight="1" x14ac:dyDescent="0.2">
      <c r="A16" s="215"/>
      <c r="B16" s="700"/>
      <c r="C16" s="701"/>
      <c r="D16" s="216"/>
      <c r="E16" s="216"/>
      <c r="F16" s="217"/>
      <c r="G16" s="216"/>
      <c r="H16" s="216"/>
      <c r="I16" s="218"/>
      <c r="J16" s="219"/>
      <c r="K16" s="220"/>
      <c r="L16" s="221"/>
      <c r="M16" s="215"/>
      <c r="N16" s="215"/>
      <c r="O16" s="215"/>
      <c r="P16" s="215"/>
      <c r="Q16" s="222"/>
      <c r="R16" s="223"/>
      <c r="S16" s="223"/>
      <c r="T16" s="215"/>
      <c r="U16" s="225"/>
    </row>
    <row r="17" spans="1:23" s="214" customFormat="1" ht="22.35" customHeight="1" x14ac:dyDescent="0.2">
      <c r="A17" s="215"/>
      <c r="B17" s="700"/>
      <c r="C17" s="701"/>
      <c r="D17" s="226"/>
      <c r="E17" s="216"/>
      <c r="F17" s="227"/>
      <c r="G17" s="244"/>
      <c r="H17" s="244"/>
      <c r="I17" s="218"/>
      <c r="J17" s="219"/>
      <c r="K17" s="220"/>
      <c r="L17" s="221"/>
      <c r="M17" s="215"/>
      <c r="N17" s="215"/>
      <c r="O17" s="215"/>
      <c r="P17" s="215"/>
      <c r="Q17" s="222"/>
      <c r="R17" s="223"/>
      <c r="S17" s="223"/>
      <c r="T17" s="215"/>
      <c r="U17" s="225"/>
    </row>
    <row r="18" spans="1:23" s="214" customFormat="1" ht="22.35" customHeight="1" x14ac:dyDescent="0.2">
      <c r="A18" s="215"/>
      <c r="B18" s="700"/>
      <c r="C18" s="701"/>
      <c r="D18" s="216"/>
      <c r="E18" s="216"/>
      <c r="F18" s="217"/>
      <c r="G18" s="216"/>
      <c r="H18" s="216"/>
      <c r="I18" s="218"/>
      <c r="J18" s="219"/>
      <c r="K18" s="220"/>
      <c r="L18" s="221"/>
      <c r="M18" s="215"/>
      <c r="N18" s="215"/>
      <c r="O18" s="215"/>
      <c r="P18" s="215"/>
      <c r="Q18" s="222"/>
      <c r="R18" s="223"/>
      <c r="S18" s="223"/>
      <c r="T18" s="215"/>
      <c r="U18" s="225"/>
    </row>
    <row r="19" spans="1:23" s="214" customFormat="1" ht="22.35" customHeight="1" x14ac:dyDescent="0.2">
      <c r="A19" s="215"/>
      <c r="B19" s="700"/>
      <c r="C19" s="701"/>
      <c r="D19" s="216"/>
      <c r="E19" s="216"/>
      <c r="F19" s="217"/>
      <c r="G19" s="216"/>
      <c r="H19" s="216"/>
      <c r="I19" s="218"/>
      <c r="J19" s="219"/>
      <c r="K19" s="220"/>
      <c r="L19" s="221"/>
      <c r="M19" s="215"/>
      <c r="N19" s="215"/>
      <c r="O19" s="215"/>
      <c r="P19" s="215"/>
      <c r="Q19" s="222"/>
      <c r="R19" s="223"/>
      <c r="S19" s="223"/>
      <c r="T19" s="215"/>
      <c r="U19" s="225"/>
    </row>
    <row r="20" spans="1:23" s="214" customFormat="1" ht="22.35" customHeight="1" x14ac:dyDescent="0.2">
      <c r="A20" s="215"/>
      <c r="B20" s="700"/>
      <c r="C20" s="701"/>
      <c r="D20" s="216"/>
      <c r="E20" s="216"/>
      <c r="F20" s="217"/>
      <c r="G20" s="216"/>
      <c r="H20" s="216"/>
      <c r="I20" s="218"/>
      <c r="J20" s="219"/>
      <c r="K20" s="220"/>
      <c r="L20" s="221"/>
      <c r="M20" s="215"/>
      <c r="N20" s="215"/>
      <c r="O20" s="215"/>
      <c r="P20" s="215"/>
      <c r="Q20" s="222"/>
      <c r="R20" s="223"/>
      <c r="S20" s="223"/>
      <c r="T20" s="215"/>
      <c r="U20" s="225"/>
    </row>
    <row r="21" spans="1:23" s="214" customFormat="1" ht="22.35" customHeight="1" x14ac:dyDescent="0.2">
      <c r="A21" s="215"/>
      <c r="B21" s="700"/>
      <c r="C21" s="701"/>
      <c r="D21" s="216"/>
      <c r="E21" s="216"/>
      <c r="F21" s="217"/>
      <c r="G21" s="216"/>
      <c r="H21" s="216"/>
      <c r="I21" s="218"/>
      <c r="J21" s="219"/>
      <c r="K21" s="220"/>
      <c r="L21" s="221"/>
      <c r="M21" s="215"/>
      <c r="N21" s="215"/>
      <c r="O21" s="215"/>
      <c r="P21" s="215"/>
      <c r="Q21" s="222"/>
      <c r="R21" s="223"/>
      <c r="S21" s="223"/>
      <c r="T21" s="215"/>
      <c r="U21" s="225"/>
    </row>
    <row r="22" spans="1:23" s="214" customFormat="1" ht="22.35" customHeight="1" x14ac:dyDescent="0.2">
      <c r="A22" s="215"/>
      <c r="B22" s="700"/>
      <c r="C22" s="701"/>
      <c r="D22" s="216"/>
      <c r="E22" s="216"/>
      <c r="F22" s="217"/>
      <c r="G22" s="216"/>
      <c r="H22" s="216"/>
      <c r="I22" s="218"/>
      <c r="J22" s="219"/>
      <c r="K22" s="220"/>
      <c r="L22" s="221"/>
      <c r="M22" s="215"/>
      <c r="N22" s="215"/>
      <c r="O22" s="215"/>
      <c r="P22" s="215"/>
      <c r="Q22" s="222"/>
      <c r="R22" s="223"/>
      <c r="S22" s="223"/>
      <c r="T22" s="215"/>
      <c r="U22" s="225"/>
    </row>
    <row r="23" spans="1:23" s="214" customFormat="1" ht="22.35" customHeight="1" x14ac:dyDescent="0.2">
      <c r="A23" s="215"/>
      <c r="B23" s="700"/>
      <c r="C23" s="701"/>
      <c r="D23" s="216"/>
      <c r="E23" s="216"/>
      <c r="F23" s="217"/>
      <c r="G23" s="216"/>
      <c r="H23" s="216"/>
      <c r="I23" s="218"/>
      <c r="J23" s="219"/>
      <c r="K23" s="220"/>
      <c r="L23" s="221"/>
      <c r="M23" s="215"/>
      <c r="N23" s="215"/>
      <c r="O23" s="215"/>
      <c r="P23" s="215"/>
      <c r="Q23" s="222"/>
      <c r="R23" s="223"/>
      <c r="S23" s="223"/>
      <c r="T23" s="215"/>
      <c r="U23" s="225"/>
    </row>
    <row r="24" spans="1:23" s="214" customFormat="1" ht="22.35" customHeight="1" x14ac:dyDescent="0.2">
      <c r="A24" s="215"/>
      <c r="B24" s="700"/>
      <c r="C24" s="701"/>
      <c r="D24" s="216"/>
      <c r="E24" s="216"/>
      <c r="F24" s="217"/>
      <c r="G24" s="216"/>
      <c r="H24" s="216"/>
      <c r="I24" s="218"/>
      <c r="J24" s="219"/>
      <c r="K24" s="220"/>
      <c r="L24" s="221"/>
      <c r="M24" s="215"/>
      <c r="N24" s="215"/>
      <c r="O24" s="215"/>
      <c r="P24" s="215"/>
      <c r="Q24" s="222"/>
      <c r="R24" s="223"/>
      <c r="S24" s="223"/>
      <c r="T24" s="215"/>
      <c r="U24" s="225"/>
    </row>
    <row r="25" spans="1:23" s="214" customFormat="1" ht="22.35" customHeight="1" x14ac:dyDescent="0.2">
      <c r="A25" s="215"/>
      <c r="B25" s="700"/>
      <c r="C25" s="701"/>
      <c r="D25" s="216"/>
      <c r="E25" s="216"/>
      <c r="F25" s="217"/>
      <c r="G25" s="216"/>
      <c r="H25" s="216"/>
      <c r="I25" s="218"/>
      <c r="J25" s="219"/>
      <c r="K25" s="220"/>
      <c r="L25" s="221"/>
      <c r="M25" s="215"/>
      <c r="N25" s="215"/>
      <c r="O25" s="215"/>
      <c r="P25" s="215"/>
      <c r="Q25" s="222"/>
      <c r="R25" s="223"/>
      <c r="S25" s="223"/>
      <c r="T25" s="215"/>
      <c r="U25" s="225"/>
    </row>
    <row r="26" spans="1:23" s="214" customFormat="1" ht="22.35" customHeight="1" x14ac:dyDescent="0.2">
      <c r="A26" s="215"/>
      <c r="B26" s="700"/>
      <c r="C26" s="701"/>
      <c r="D26" s="216"/>
      <c r="E26" s="216"/>
      <c r="F26" s="217"/>
      <c r="G26" s="216"/>
      <c r="H26" s="216"/>
      <c r="I26" s="218"/>
      <c r="J26" s="219"/>
      <c r="K26" s="220"/>
      <c r="L26" s="221"/>
      <c r="M26" s="215"/>
      <c r="N26" s="215"/>
      <c r="O26" s="215"/>
      <c r="P26" s="215"/>
      <c r="Q26" s="222"/>
      <c r="R26" s="223"/>
      <c r="S26" s="223"/>
      <c r="T26" s="215"/>
      <c r="U26" s="225"/>
    </row>
    <row r="27" spans="1:23" s="214" customFormat="1" ht="22.35" customHeight="1" x14ac:dyDescent="0.2">
      <c r="A27" s="215"/>
      <c r="B27" s="700"/>
      <c r="C27" s="701"/>
      <c r="D27" s="216"/>
      <c r="E27" s="216"/>
      <c r="F27" s="217"/>
      <c r="G27" s="216"/>
      <c r="H27" s="216"/>
      <c r="I27" s="218"/>
      <c r="J27" s="219"/>
      <c r="K27" s="220"/>
      <c r="L27" s="221"/>
      <c r="M27" s="215"/>
      <c r="N27" s="215"/>
      <c r="O27" s="215"/>
      <c r="P27" s="215"/>
      <c r="Q27" s="222"/>
      <c r="R27" s="223"/>
      <c r="S27" s="223"/>
      <c r="T27" s="215"/>
      <c r="U27" s="225"/>
      <c r="W27" s="414"/>
    </row>
    <row r="28" spans="1:23" s="214" customFormat="1" ht="22.35" customHeight="1" x14ac:dyDescent="0.2">
      <c r="A28" s="215"/>
      <c r="B28" s="700"/>
      <c r="C28" s="701"/>
      <c r="D28" s="216"/>
      <c r="E28" s="216"/>
      <c r="F28" s="217"/>
      <c r="G28" s="216"/>
      <c r="H28" s="216"/>
      <c r="I28" s="218"/>
      <c r="J28" s="219"/>
      <c r="K28" s="220"/>
      <c r="L28" s="221"/>
      <c r="M28" s="215"/>
      <c r="N28" s="215"/>
      <c r="O28" s="215"/>
      <c r="P28" s="215"/>
      <c r="Q28" s="222"/>
      <c r="R28" s="223"/>
      <c r="S28" s="223"/>
      <c r="T28" s="215"/>
      <c r="U28" s="225"/>
      <c r="W28" s="413"/>
    </row>
    <row r="29" spans="1:23" s="214" customFormat="1" ht="22.35" customHeight="1" x14ac:dyDescent="0.2">
      <c r="A29" s="215"/>
      <c r="B29" s="700"/>
      <c r="C29" s="701"/>
      <c r="D29" s="216"/>
      <c r="E29" s="216"/>
      <c r="F29" s="217"/>
      <c r="G29" s="216"/>
      <c r="H29" s="216"/>
      <c r="I29" s="218"/>
      <c r="J29" s="219"/>
      <c r="K29" s="220"/>
      <c r="L29" s="221"/>
      <c r="M29" s="215"/>
      <c r="N29" s="215"/>
      <c r="O29" s="215"/>
      <c r="P29" s="215"/>
      <c r="Q29" s="222"/>
      <c r="R29" s="223"/>
      <c r="S29" s="223"/>
      <c r="T29" s="215"/>
      <c r="U29" s="225"/>
      <c r="W29" s="413"/>
    </row>
    <row r="30" spans="1:23" s="214" customFormat="1" ht="22.35" customHeight="1" x14ac:dyDescent="0.2">
      <c r="A30" s="215"/>
      <c r="B30" s="700"/>
      <c r="C30" s="701"/>
      <c r="D30" s="216"/>
      <c r="E30" s="216"/>
      <c r="F30" s="217"/>
      <c r="G30" s="216"/>
      <c r="H30" s="216"/>
      <c r="I30" s="218"/>
      <c r="J30" s="219"/>
      <c r="K30" s="220"/>
      <c r="L30" s="221"/>
      <c r="M30" s="215"/>
      <c r="N30" s="215"/>
      <c r="O30" s="215"/>
      <c r="P30" s="215"/>
      <c r="Q30" s="222"/>
      <c r="R30" s="223"/>
      <c r="S30" s="223"/>
      <c r="T30" s="215"/>
      <c r="U30" s="225"/>
    </row>
    <row r="31" spans="1:23" s="214" customFormat="1" ht="22.35" customHeight="1" x14ac:dyDescent="0.2">
      <c r="A31" s="215"/>
      <c r="B31" s="700"/>
      <c r="C31" s="701"/>
      <c r="D31" s="216"/>
      <c r="E31" s="216"/>
      <c r="F31" s="217"/>
      <c r="G31" s="216"/>
      <c r="H31" s="216"/>
      <c r="I31" s="218"/>
      <c r="J31" s="219"/>
      <c r="K31" s="220"/>
      <c r="L31" s="221"/>
      <c r="M31" s="215"/>
      <c r="N31" s="215"/>
      <c r="O31" s="215"/>
      <c r="P31" s="215"/>
      <c r="Q31" s="222"/>
      <c r="R31" s="223"/>
      <c r="S31" s="223"/>
      <c r="T31" s="215"/>
      <c r="U31" s="225"/>
    </row>
    <row r="32" spans="1:23" s="214" customFormat="1" ht="22.35" customHeight="1" x14ac:dyDescent="0.2">
      <c r="A32" s="215"/>
      <c r="B32" s="700"/>
      <c r="C32" s="701"/>
      <c r="D32" s="216"/>
      <c r="E32" s="216"/>
      <c r="F32" s="217"/>
      <c r="G32" s="216"/>
      <c r="H32" s="216"/>
      <c r="I32" s="218"/>
      <c r="J32" s="219"/>
      <c r="K32" s="220"/>
      <c r="L32" s="221"/>
      <c r="M32" s="215"/>
      <c r="N32" s="215"/>
      <c r="O32" s="215"/>
      <c r="P32" s="215"/>
      <c r="Q32" s="222"/>
      <c r="R32" s="223"/>
      <c r="S32" s="223"/>
      <c r="T32" s="215"/>
      <c r="U32" s="225"/>
    </row>
    <row r="33" spans="1:21" s="214" customFormat="1" ht="79.349999999999994" customHeight="1" x14ac:dyDescent="0.2">
      <c r="A33" s="704" t="s">
        <v>117</v>
      </c>
      <c r="B33" s="669" t="s">
        <v>69</v>
      </c>
      <c r="C33" s="707"/>
      <c r="D33" s="704" t="s">
        <v>72</v>
      </c>
      <c r="E33" s="704" t="s">
        <v>70</v>
      </c>
      <c r="F33" s="704" t="s">
        <v>71</v>
      </c>
      <c r="G33" s="702" t="s">
        <v>149</v>
      </c>
      <c r="H33" s="702" t="s">
        <v>150</v>
      </c>
      <c r="I33" s="671" t="s">
        <v>132</v>
      </c>
      <c r="J33" s="672" t="s">
        <v>133</v>
      </c>
      <c r="K33" s="669" t="s">
        <v>73</v>
      </c>
      <c r="L33" s="710" t="s">
        <v>159</v>
      </c>
      <c r="M33" s="711"/>
      <c r="N33" s="711"/>
      <c r="O33" s="711"/>
      <c r="P33" s="711"/>
      <c r="Q33" s="711"/>
      <c r="R33" s="711"/>
      <c r="S33" s="711"/>
      <c r="T33" s="712"/>
      <c r="U33" s="713"/>
    </row>
    <row r="34" spans="1:21" s="214" customFormat="1" ht="171" customHeight="1" x14ac:dyDescent="0.2">
      <c r="A34" s="706"/>
      <c r="B34" s="670"/>
      <c r="C34" s="708"/>
      <c r="D34" s="706"/>
      <c r="E34" s="706"/>
      <c r="F34" s="706"/>
      <c r="G34" s="709"/>
      <c r="H34" s="703"/>
      <c r="I34" s="665"/>
      <c r="J34" s="673"/>
      <c r="K34" s="670"/>
      <c r="L34" s="246" t="s">
        <v>153</v>
      </c>
      <c r="M34" s="247" t="s">
        <v>118</v>
      </c>
      <c r="N34" s="247" t="s">
        <v>154</v>
      </c>
      <c r="O34" s="247" t="s">
        <v>155</v>
      </c>
      <c r="P34" s="247" t="s">
        <v>156</v>
      </c>
      <c r="Q34" s="247" t="s">
        <v>157</v>
      </c>
      <c r="R34" s="247" t="s">
        <v>158</v>
      </c>
      <c r="S34" s="206" t="s">
        <v>74</v>
      </c>
      <c r="T34" s="207" t="s">
        <v>119</v>
      </c>
      <c r="U34" s="208" t="s">
        <v>160</v>
      </c>
    </row>
    <row r="35" spans="1:21" s="214" customFormat="1" ht="22.35" customHeight="1" x14ac:dyDescent="0.2">
      <c r="A35" s="215"/>
      <c r="B35" s="700"/>
      <c r="C35" s="701"/>
      <c r="D35" s="216"/>
      <c r="E35" s="216"/>
      <c r="F35" s="217"/>
      <c r="G35" s="216"/>
      <c r="H35" s="216"/>
      <c r="I35" s="218"/>
      <c r="J35" s="219"/>
      <c r="K35" s="220"/>
      <c r="L35" s="221"/>
      <c r="M35" s="215"/>
      <c r="N35" s="215"/>
      <c r="O35" s="215"/>
      <c r="P35" s="215"/>
      <c r="Q35" s="222"/>
      <c r="R35" s="223"/>
      <c r="S35" s="223"/>
      <c r="T35" s="215"/>
      <c r="U35" s="225"/>
    </row>
    <row r="36" spans="1:21" s="214" customFormat="1" ht="22.35" customHeight="1" x14ac:dyDescent="0.2">
      <c r="A36" s="215"/>
      <c r="B36" s="700"/>
      <c r="C36" s="701"/>
      <c r="D36" s="216"/>
      <c r="E36" s="216"/>
      <c r="F36" s="217"/>
      <c r="G36" s="216"/>
      <c r="H36" s="216"/>
      <c r="I36" s="218"/>
      <c r="J36" s="219"/>
      <c r="K36" s="220"/>
      <c r="L36" s="221"/>
      <c r="M36" s="215"/>
      <c r="N36" s="215"/>
      <c r="O36" s="215"/>
      <c r="P36" s="215"/>
      <c r="Q36" s="222"/>
      <c r="R36" s="223"/>
      <c r="S36" s="223"/>
      <c r="T36" s="215"/>
      <c r="U36" s="225"/>
    </row>
    <row r="37" spans="1:21" s="214" customFormat="1" ht="22.35" customHeight="1" x14ac:dyDescent="0.2">
      <c r="A37" s="215"/>
      <c r="B37" s="700"/>
      <c r="C37" s="701"/>
      <c r="D37" s="216"/>
      <c r="E37" s="216"/>
      <c r="F37" s="217"/>
      <c r="G37" s="216"/>
      <c r="H37" s="216"/>
      <c r="I37" s="218"/>
      <c r="J37" s="219"/>
      <c r="K37" s="220"/>
      <c r="L37" s="221"/>
      <c r="M37" s="215"/>
      <c r="N37" s="215"/>
      <c r="O37" s="215"/>
      <c r="P37" s="215"/>
      <c r="Q37" s="222"/>
      <c r="R37" s="223"/>
      <c r="S37" s="223"/>
      <c r="T37" s="215"/>
      <c r="U37" s="225"/>
    </row>
    <row r="38" spans="1:21" s="214" customFormat="1" ht="22.35" customHeight="1" x14ac:dyDescent="0.2">
      <c r="A38" s="215"/>
      <c r="B38" s="700"/>
      <c r="C38" s="701"/>
      <c r="D38" s="216"/>
      <c r="E38" s="216"/>
      <c r="F38" s="217"/>
      <c r="G38" s="216"/>
      <c r="H38" s="216"/>
      <c r="I38" s="218"/>
      <c r="J38" s="219"/>
      <c r="K38" s="220"/>
      <c r="L38" s="221"/>
      <c r="M38" s="215"/>
      <c r="N38" s="215"/>
      <c r="O38" s="215"/>
      <c r="P38" s="215"/>
      <c r="Q38" s="222"/>
      <c r="R38" s="223"/>
      <c r="S38" s="223"/>
      <c r="T38" s="215"/>
      <c r="U38" s="225"/>
    </row>
    <row r="39" spans="1:21" s="214" customFormat="1" ht="22.35" customHeight="1" x14ac:dyDescent="0.2">
      <c r="A39" s="215"/>
      <c r="B39" s="700"/>
      <c r="C39" s="701"/>
      <c r="D39" s="216"/>
      <c r="E39" s="216"/>
      <c r="F39" s="217"/>
      <c r="G39" s="216"/>
      <c r="H39" s="216"/>
      <c r="I39" s="218"/>
      <c r="J39" s="219"/>
      <c r="K39" s="220"/>
      <c r="L39" s="221"/>
      <c r="M39" s="215"/>
      <c r="N39" s="215"/>
      <c r="O39" s="215"/>
      <c r="P39" s="215"/>
      <c r="Q39" s="222"/>
      <c r="R39" s="223"/>
      <c r="S39" s="223"/>
      <c r="T39" s="215"/>
      <c r="U39" s="225"/>
    </row>
    <row r="40" spans="1:21" s="214" customFormat="1" ht="22.35" customHeight="1" x14ac:dyDescent="0.2">
      <c r="A40" s="215"/>
      <c r="B40" s="700"/>
      <c r="C40" s="701"/>
      <c r="D40" s="216"/>
      <c r="E40" s="216"/>
      <c r="F40" s="217"/>
      <c r="G40" s="216"/>
      <c r="H40" s="216"/>
      <c r="I40" s="218"/>
      <c r="J40" s="219"/>
      <c r="K40" s="220"/>
      <c r="L40" s="221"/>
      <c r="M40" s="215"/>
      <c r="N40" s="215"/>
      <c r="O40" s="215"/>
      <c r="P40" s="215"/>
      <c r="Q40" s="222"/>
      <c r="R40" s="223"/>
      <c r="S40" s="223"/>
      <c r="T40" s="215"/>
      <c r="U40" s="225"/>
    </row>
    <row r="41" spans="1:21" s="214" customFormat="1" ht="22.35" customHeight="1" x14ac:dyDescent="0.2">
      <c r="A41" s="215"/>
      <c r="B41" s="700"/>
      <c r="C41" s="701"/>
      <c r="D41" s="216"/>
      <c r="E41" s="216"/>
      <c r="F41" s="217"/>
      <c r="G41" s="216"/>
      <c r="H41" s="216"/>
      <c r="I41" s="218"/>
      <c r="J41" s="219"/>
      <c r="K41" s="220"/>
      <c r="L41" s="221"/>
      <c r="M41" s="215"/>
      <c r="N41" s="215"/>
      <c r="O41" s="215"/>
      <c r="P41" s="215"/>
      <c r="Q41" s="222"/>
      <c r="R41" s="223"/>
      <c r="S41" s="223"/>
      <c r="T41" s="215"/>
      <c r="U41" s="225"/>
    </row>
    <row r="42" spans="1:21" s="214" customFormat="1" ht="22.35" customHeight="1" x14ac:dyDescent="0.2">
      <c r="A42" s="215"/>
      <c r="B42" s="700"/>
      <c r="C42" s="701"/>
      <c r="D42" s="216"/>
      <c r="E42" s="216"/>
      <c r="F42" s="217"/>
      <c r="G42" s="216"/>
      <c r="H42" s="216"/>
      <c r="I42" s="218"/>
      <c r="J42" s="219"/>
      <c r="K42" s="220"/>
      <c r="L42" s="221"/>
      <c r="M42" s="215"/>
      <c r="N42" s="215"/>
      <c r="O42" s="215"/>
      <c r="P42" s="215"/>
      <c r="Q42" s="222"/>
      <c r="R42" s="223"/>
      <c r="S42" s="223"/>
      <c r="T42" s="215"/>
      <c r="U42" s="225"/>
    </row>
    <row r="43" spans="1:21" s="214" customFormat="1" ht="22.35" customHeight="1" x14ac:dyDescent="0.2">
      <c r="A43" s="215"/>
      <c r="B43" s="700"/>
      <c r="C43" s="701"/>
      <c r="D43" s="216"/>
      <c r="E43" s="216"/>
      <c r="F43" s="217"/>
      <c r="G43" s="216"/>
      <c r="H43" s="216"/>
      <c r="I43" s="218"/>
      <c r="J43" s="219"/>
      <c r="K43" s="220"/>
      <c r="L43" s="221"/>
      <c r="M43" s="215"/>
      <c r="N43" s="215"/>
      <c r="O43" s="215"/>
      <c r="P43" s="215"/>
      <c r="Q43" s="222"/>
      <c r="R43" s="223"/>
      <c r="S43" s="223"/>
      <c r="T43" s="215"/>
      <c r="U43" s="225"/>
    </row>
    <row r="44" spans="1:21" s="214" customFormat="1" ht="22.35" customHeight="1" x14ac:dyDescent="0.2">
      <c r="A44" s="215"/>
      <c r="B44" s="700"/>
      <c r="C44" s="701"/>
      <c r="D44" s="216"/>
      <c r="E44" s="216"/>
      <c r="F44" s="217"/>
      <c r="G44" s="216"/>
      <c r="H44" s="216"/>
      <c r="I44" s="218"/>
      <c r="J44" s="219"/>
      <c r="K44" s="220"/>
      <c r="L44" s="221"/>
      <c r="M44" s="215"/>
      <c r="N44" s="215"/>
      <c r="O44" s="215"/>
      <c r="P44" s="215"/>
      <c r="Q44" s="222"/>
      <c r="R44" s="223"/>
      <c r="S44" s="223"/>
      <c r="T44" s="215"/>
      <c r="U44" s="225"/>
    </row>
    <row r="45" spans="1:21" s="214" customFormat="1" ht="22.35" customHeight="1" x14ac:dyDescent="0.2">
      <c r="A45" s="215"/>
      <c r="B45" s="700"/>
      <c r="C45" s="701"/>
      <c r="D45" s="216"/>
      <c r="E45" s="216"/>
      <c r="F45" s="217"/>
      <c r="G45" s="216"/>
      <c r="H45" s="216"/>
      <c r="I45" s="218"/>
      <c r="J45" s="219"/>
      <c r="K45" s="220"/>
      <c r="L45" s="221"/>
      <c r="M45" s="215"/>
      <c r="N45" s="215"/>
      <c r="O45" s="215"/>
      <c r="P45" s="215"/>
      <c r="Q45" s="222"/>
      <c r="R45" s="223"/>
      <c r="S45" s="223"/>
      <c r="T45" s="215"/>
      <c r="U45" s="225"/>
    </row>
    <row r="46" spans="1:21" s="214" customFormat="1" ht="22.35" customHeight="1" x14ac:dyDescent="0.2">
      <c r="A46" s="215"/>
      <c r="B46" s="700"/>
      <c r="C46" s="701"/>
      <c r="D46" s="216"/>
      <c r="E46" s="216"/>
      <c r="F46" s="217"/>
      <c r="G46" s="216"/>
      <c r="H46" s="216"/>
      <c r="I46" s="218"/>
      <c r="J46" s="219"/>
      <c r="K46" s="220"/>
      <c r="L46" s="221"/>
      <c r="M46" s="215"/>
      <c r="N46" s="215"/>
      <c r="O46" s="215"/>
      <c r="P46" s="215"/>
      <c r="Q46" s="222"/>
      <c r="R46" s="223"/>
      <c r="S46" s="223"/>
      <c r="T46" s="215"/>
      <c r="U46" s="225"/>
    </row>
    <row r="47" spans="1:21" s="214" customFormat="1" ht="22.35" customHeight="1" x14ac:dyDescent="0.2">
      <c r="A47" s="215"/>
      <c r="B47" s="700"/>
      <c r="C47" s="701"/>
      <c r="D47" s="216"/>
      <c r="E47" s="216"/>
      <c r="F47" s="217"/>
      <c r="G47" s="216"/>
      <c r="H47" s="216"/>
      <c r="I47" s="218"/>
      <c r="J47" s="219"/>
      <c r="K47" s="220"/>
      <c r="L47" s="221"/>
      <c r="M47" s="215"/>
      <c r="N47" s="215"/>
      <c r="O47" s="215"/>
      <c r="P47" s="215"/>
      <c r="Q47" s="222"/>
      <c r="R47" s="223"/>
      <c r="S47" s="223"/>
      <c r="T47" s="215"/>
      <c r="U47" s="225"/>
    </row>
    <row r="48" spans="1:21" s="214" customFormat="1" ht="22.35" customHeight="1" x14ac:dyDescent="0.2">
      <c r="A48" s="215"/>
      <c r="B48" s="700"/>
      <c r="C48" s="701"/>
      <c r="D48" s="226"/>
      <c r="E48" s="216"/>
      <c r="F48" s="227"/>
      <c r="G48" s="244"/>
      <c r="H48" s="244"/>
      <c r="I48" s="218"/>
      <c r="J48" s="219"/>
      <c r="K48" s="220"/>
      <c r="L48" s="221"/>
      <c r="M48" s="215"/>
      <c r="N48" s="215"/>
      <c r="O48" s="215"/>
      <c r="P48" s="215"/>
      <c r="Q48" s="222"/>
      <c r="R48" s="223"/>
      <c r="S48" s="223"/>
      <c r="T48" s="215"/>
      <c r="U48" s="225"/>
    </row>
    <row r="49" spans="1:21" s="214" customFormat="1" ht="22.35" customHeight="1" x14ac:dyDescent="0.2">
      <c r="A49" s="215"/>
      <c r="B49" s="700"/>
      <c r="C49" s="701"/>
      <c r="D49" s="216"/>
      <c r="E49" s="216"/>
      <c r="F49" s="217"/>
      <c r="G49" s="216"/>
      <c r="H49" s="216"/>
      <c r="I49" s="218"/>
      <c r="J49" s="219"/>
      <c r="K49" s="220"/>
      <c r="L49" s="221"/>
      <c r="M49" s="215"/>
      <c r="N49" s="215"/>
      <c r="O49" s="215"/>
      <c r="P49" s="215"/>
      <c r="Q49" s="222"/>
      <c r="R49" s="223"/>
      <c r="S49" s="223"/>
      <c r="T49" s="215"/>
      <c r="U49" s="225"/>
    </row>
    <row r="50" spans="1:21" s="214" customFormat="1" ht="22.35" customHeight="1" x14ac:dyDescent="0.2">
      <c r="A50" s="215"/>
      <c r="B50" s="700"/>
      <c r="C50" s="701"/>
      <c r="D50" s="216"/>
      <c r="E50" s="216"/>
      <c r="F50" s="217"/>
      <c r="G50" s="216"/>
      <c r="H50" s="216"/>
      <c r="I50" s="218"/>
      <c r="J50" s="219"/>
      <c r="K50" s="220"/>
      <c r="L50" s="221"/>
      <c r="M50" s="215"/>
      <c r="N50" s="215"/>
      <c r="O50" s="215"/>
      <c r="P50" s="215"/>
      <c r="Q50" s="222"/>
      <c r="R50" s="223"/>
      <c r="S50" s="223"/>
      <c r="T50" s="215"/>
      <c r="U50" s="225"/>
    </row>
    <row r="51" spans="1:21" s="214" customFormat="1" ht="22.35" customHeight="1" x14ac:dyDescent="0.2">
      <c r="A51" s="215"/>
      <c r="B51" s="700"/>
      <c r="C51" s="701"/>
      <c r="D51" s="216"/>
      <c r="E51" s="216"/>
      <c r="F51" s="217"/>
      <c r="G51" s="216"/>
      <c r="H51" s="216"/>
      <c r="I51" s="218"/>
      <c r="J51" s="219"/>
      <c r="K51" s="220"/>
      <c r="L51" s="221"/>
      <c r="M51" s="215"/>
      <c r="N51" s="215"/>
      <c r="O51" s="215"/>
      <c r="P51" s="215"/>
      <c r="Q51" s="222"/>
      <c r="R51" s="223"/>
      <c r="S51" s="223"/>
      <c r="T51" s="215"/>
      <c r="U51" s="225"/>
    </row>
    <row r="52" spans="1:21" s="214" customFormat="1" ht="22.35" customHeight="1" x14ac:dyDescent="0.2">
      <c r="A52" s="215"/>
      <c r="B52" s="700"/>
      <c r="C52" s="701"/>
      <c r="D52" s="216"/>
      <c r="E52" s="216"/>
      <c r="F52" s="217"/>
      <c r="G52" s="216"/>
      <c r="H52" s="216"/>
      <c r="I52" s="218"/>
      <c r="J52" s="219"/>
      <c r="K52" s="220"/>
      <c r="L52" s="221"/>
      <c r="M52" s="215"/>
      <c r="N52" s="215"/>
      <c r="O52" s="215"/>
      <c r="P52" s="215"/>
      <c r="Q52" s="222"/>
      <c r="R52" s="223"/>
      <c r="S52" s="223"/>
      <c r="T52" s="215"/>
      <c r="U52" s="225"/>
    </row>
    <row r="53" spans="1:21" s="214" customFormat="1" ht="22.35" customHeight="1" x14ac:dyDescent="0.2">
      <c r="A53" s="215"/>
      <c r="B53" s="700"/>
      <c r="C53" s="701"/>
      <c r="D53" s="216"/>
      <c r="E53" s="216"/>
      <c r="F53" s="217"/>
      <c r="G53" s="216"/>
      <c r="H53" s="216"/>
      <c r="I53" s="218"/>
      <c r="J53" s="219"/>
      <c r="K53" s="220"/>
      <c r="L53" s="221"/>
      <c r="M53" s="215"/>
      <c r="N53" s="215"/>
      <c r="O53" s="215"/>
      <c r="P53" s="215"/>
      <c r="Q53" s="222"/>
      <c r="R53" s="223"/>
      <c r="S53" s="223"/>
      <c r="T53" s="215"/>
      <c r="U53" s="225"/>
    </row>
    <row r="54" spans="1:21" s="214" customFormat="1" ht="22.35" customHeight="1" x14ac:dyDescent="0.2">
      <c r="A54" s="215"/>
      <c r="B54" s="700"/>
      <c r="C54" s="701"/>
      <c r="D54" s="216"/>
      <c r="E54" s="216"/>
      <c r="F54" s="217"/>
      <c r="G54" s="216"/>
      <c r="H54" s="216"/>
      <c r="I54" s="218"/>
      <c r="J54" s="219"/>
      <c r="K54" s="220"/>
      <c r="L54" s="221"/>
      <c r="M54" s="215"/>
      <c r="N54" s="215"/>
      <c r="O54" s="215"/>
      <c r="P54" s="215"/>
      <c r="Q54" s="222"/>
      <c r="R54" s="223"/>
      <c r="S54" s="223"/>
      <c r="T54" s="215"/>
      <c r="U54" s="225"/>
    </row>
    <row r="55" spans="1:21" s="214" customFormat="1" ht="105.6" customHeight="1" x14ac:dyDescent="0.2">
      <c r="A55" s="704" t="s">
        <v>117</v>
      </c>
      <c r="B55" s="669" t="s">
        <v>69</v>
      </c>
      <c r="C55" s="707"/>
      <c r="D55" s="704" t="s">
        <v>72</v>
      </c>
      <c r="E55" s="704" t="s">
        <v>70</v>
      </c>
      <c r="F55" s="704" t="s">
        <v>71</v>
      </c>
      <c r="G55" s="702" t="s">
        <v>149</v>
      </c>
      <c r="H55" s="702" t="s">
        <v>150</v>
      </c>
      <c r="I55" s="671" t="s">
        <v>132</v>
      </c>
      <c r="J55" s="672" t="s">
        <v>133</v>
      </c>
      <c r="K55" s="669" t="s">
        <v>73</v>
      </c>
      <c r="L55" s="710" t="s">
        <v>159</v>
      </c>
      <c r="M55" s="711"/>
      <c r="N55" s="711"/>
      <c r="O55" s="711"/>
      <c r="P55" s="711"/>
      <c r="Q55" s="711"/>
      <c r="R55" s="711"/>
      <c r="S55" s="711"/>
      <c r="T55" s="712"/>
      <c r="U55" s="713"/>
    </row>
    <row r="56" spans="1:21" s="214" customFormat="1" ht="156" customHeight="1" x14ac:dyDescent="0.2">
      <c r="A56" s="706"/>
      <c r="B56" s="670"/>
      <c r="C56" s="708"/>
      <c r="D56" s="706"/>
      <c r="E56" s="706"/>
      <c r="F56" s="706"/>
      <c r="G56" s="709"/>
      <c r="H56" s="703"/>
      <c r="I56" s="665"/>
      <c r="J56" s="673"/>
      <c r="K56" s="670"/>
      <c r="L56" s="246" t="s">
        <v>153</v>
      </c>
      <c r="M56" s="247" t="s">
        <v>118</v>
      </c>
      <c r="N56" s="247" t="s">
        <v>154</v>
      </c>
      <c r="O56" s="247" t="s">
        <v>155</v>
      </c>
      <c r="P56" s="247" t="s">
        <v>156</v>
      </c>
      <c r="Q56" s="247" t="s">
        <v>157</v>
      </c>
      <c r="R56" s="247" t="s">
        <v>158</v>
      </c>
      <c r="S56" s="206" t="s">
        <v>74</v>
      </c>
      <c r="T56" s="207" t="s">
        <v>119</v>
      </c>
      <c r="U56" s="208" t="s">
        <v>160</v>
      </c>
    </row>
    <row r="57" spans="1:21" s="214" customFormat="1" ht="22.35" customHeight="1" x14ac:dyDescent="0.2">
      <c r="A57" s="215"/>
      <c r="B57" s="700"/>
      <c r="C57" s="701"/>
      <c r="D57" s="216"/>
      <c r="E57" s="216"/>
      <c r="F57" s="217"/>
      <c r="G57" s="216"/>
      <c r="H57" s="216"/>
      <c r="I57" s="218"/>
      <c r="J57" s="219"/>
      <c r="K57" s="220"/>
      <c r="L57" s="221"/>
      <c r="M57" s="215"/>
      <c r="N57" s="215"/>
      <c r="O57" s="215"/>
      <c r="P57" s="215"/>
      <c r="Q57" s="222"/>
      <c r="R57" s="223"/>
      <c r="S57" s="223"/>
      <c r="T57" s="215"/>
      <c r="U57" s="225"/>
    </row>
    <row r="58" spans="1:21" s="214" customFormat="1" ht="22.35" customHeight="1" x14ac:dyDescent="0.2">
      <c r="A58" s="215"/>
      <c r="B58" s="700"/>
      <c r="C58" s="701"/>
      <c r="D58" s="216"/>
      <c r="E58" s="216"/>
      <c r="F58" s="217"/>
      <c r="G58" s="216"/>
      <c r="H58" s="216"/>
      <c r="I58" s="218"/>
      <c r="J58" s="219"/>
      <c r="K58" s="220"/>
      <c r="L58" s="221"/>
      <c r="M58" s="215"/>
      <c r="N58" s="215"/>
      <c r="O58" s="215"/>
      <c r="P58" s="215"/>
      <c r="Q58" s="222"/>
      <c r="R58" s="223"/>
      <c r="S58" s="223"/>
      <c r="T58" s="215"/>
      <c r="U58" s="225"/>
    </row>
    <row r="59" spans="1:21" s="214" customFormat="1" ht="22.35" customHeight="1" x14ac:dyDescent="0.2">
      <c r="A59" s="215"/>
      <c r="B59" s="700"/>
      <c r="C59" s="701"/>
      <c r="D59" s="216"/>
      <c r="E59" s="216"/>
      <c r="F59" s="217"/>
      <c r="G59" s="216"/>
      <c r="H59" s="216"/>
      <c r="I59" s="218"/>
      <c r="J59" s="219"/>
      <c r="K59" s="220"/>
      <c r="L59" s="221"/>
      <c r="M59" s="215"/>
      <c r="N59" s="215"/>
      <c r="O59" s="215"/>
      <c r="P59" s="215"/>
      <c r="Q59" s="222"/>
      <c r="R59" s="223"/>
      <c r="S59" s="223"/>
      <c r="T59" s="215"/>
      <c r="U59" s="225"/>
    </row>
    <row r="60" spans="1:21" s="214" customFormat="1" ht="22.35" customHeight="1" x14ac:dyDescent="0.2">
      <c r="A60" s="215"/>
      <c r="B60" s="700"/>
      <c r="C60" s="701"/>
      <c r="D60" s="216"/>
      <c r="E60" s="216"/>
      <c r="F60" s="217"/>
      <c r="G60" s="216"/>
      <c r="H60" s="216"/>
      <c r="I60" s="218"/>
      <c r="J60" s="219"/>
      <c r="K60" s="220"/>
      <c r="L60" s="221"/>
      <c r="M60" s="215"/>
      <c r="N60" s="215"/>
      <c r="O60" s="215"/>
      <c r="P60" s="215"/>
      <c r="Q60" s="222"/>
      <c r="R60" s="223"/>
      <c r="S60" s="223"/>
      <c r="T60" s="215"/>
      <c r="U60" s="225"/>
    </row>
    <row r="61" spans="1:21" s="214" customFormat="1" ht="22.35" customHeight="1" x14ac:dyDescent="0.2">
      <c r="A61" s="215"/>
      <c r="B61" s="700"/>
      <c r="C61" s="701"/>
      <c r="D61" s="216"/>
      <c r="E61" s="216"/>
      <c r="F61" s="217"/>
      <c r="G61" s="216"/>
      <c r="H61" s="216"/>
      <c r="I61" s="218"/>
      <c r="J61" s="219"/>
      <c r="K61" s="220"/>
      <c r="L61" s="221"/>
      <c r="M61" s="215"/>
      <c r="N61" s="215"/>
      <c r="O61" s="215"/>
      <c r="P61" s="215"/>
      <c r="Q61" s="222"/>
      <c r="R61" s="223"/>
      <c r="S61" s="223"/>
      <c r="T61" s="215"/>
      <c r="U61" s="225"/>
    </row>
    <row r="62" spans="1:21" s="214" customFormat="1" ht="22.35" customHeight="1" x14ac:dyDescent="0.2">
      <c r="A62" s="215"/>
      <c r="B62" s="700"/>
      <c r="C62" s="701"/>
      <c r="D62" s="216"/>
      <c r="E62" s="216"/>
      <c r="F62" s="217"/>
      <c r="G62" s="216"/>
      <c r="H62" s="216"/>
      <c r="I62" s="218"/>
      <c r="J62" s="219"/>
      <c r="K62" s="220"/>
      <c r="L62" s="221"/>
      <c r="M62" s="215"/>
      <c r="N62" s="215"/>
      <c r="O62" s="215"/>
      <c r="P62" s="215"/>
      <c r="Q62" s="222"/>
      <c r="R62" s="223"/>
      <c r="S62" s="223"/>
      <c r="T62" s="215"/>
      <c r="U62" s="225"/>
    </row>
    <row r="63" spans="1:21" s="214" customFormat="1" ht="22.35" customHeight="1" x14ac:dyDescent="0.2">
      <c r="A63" s="228"/>
      <c r="B63" s="715"/>
      <c r="C63" s="716"/>
      <c r="D63" s="229"/>
      <c r="E63" s="229"/>
      <c r="F63" s="230"/>
      <c r="G63" s="229"/>
      <c r="H63" s="229"/>
      <c r="I63" s="218"/>
      <c r="J63" s="231"/>
      <c r="K63" s="220"/>
      <c r="L63" s="232"/>
      <c r="M63" s="228"/>
      <c r="N63" s="228"/>
      <c r="O63" s="228"/>
      <c r="P63" s="228"/>
      <c r="Q63" s="233"/>
      <c r="R63" s="234"/>
      <c r="S63" s="234"/>
      <c r="T63" s="228"/>
      <c r="U63" s="235"/>
    </row>
    <row r="64" spans="1:21" ht="22.35" customHeight="1" x14ac:dyDescent="0.2">
      <c r="A64" s="236"/>
      <c r="B64" s="715"/>
      <c r="C64" s="716"/>
      <c r="D64" s="236"/>
      <c r="E64" s="237"/>
      <c r="F64" s="236"/>
      <c r="G64" s="245"/>
      <c r="H64" s="245"/>
      <c r="I64" s="218"/>
      <c r="J64" s="236"/>
      <c r="K64" s="220"/>
      <c r="L64" s="237"/>
      <c r="M64" s="237"/>
      <c r="N64" s="239"/>
      <c r="O64" s="239"/>
      <c r="P64" s="236"/>
      <c r="Q64" s="236"/>
      <c r="R64" s="236"/>
      <c r="S64" s="236"/>
      <c r="T64" s="236"/>
      <c r="U64" s="236"/>
    </row>
    <row r="65" spans="1:21" ht="22.35" customHeight="1" x14ac:dyDescent="0.2">
      <c r="A65" s="236"/>
      <c r="B65" s="715"/>
      <c r="C65" s="716"/>
      <c r="D65" s="236"/>
      <c r="E65" s="237"/>
      <c r="F65" s="236"/>
      <c r="G65" s="245"/>
      <c r="H65" s="245"/>
      <c r="I65" s="218"/>
      <c r="J65" s="236"/>
      <c r="K65" s="220"/>
      <c r="L65" s="237"/>
      <c r="M65" s="237"/>
      <c r="N65" s="239"/>
      <c r="O65" s="239"/>
      <c r="P65" s="236"/>
      <c r="Q65" s="236"/>
      <c r="R65" s="236"/>
      <c r="S65" s="236"/>
      <c r="T65" s="236"/>
      <c r="U65" s="236"/>
    </row>
    <row r="66" spans="1:21" ht="22.35" customHeight="1" x14ac:dyDescent="0.2">
      <c r="A66" s="236"/>
      <c r="B66" s="715"/>
      <c r="C66" s="716"/>
      <c r="D66" s="236"/>
      <c r="E66" s="237"/>
      <c r="F66" s="236"/>
      <c r="G66" s="245"/>
      <c r="H66" s="245"/>
      <c r="I66" s="218"/>
      <c r="J66" s="236"/>
      <c r="K66" s="220"/>
      <c r="L66" s="237"/>
      <c r="M66" s="237"/>
      <c r="N66" s="239"/>
      <c r="O66" s="239"/>
      <c r="P66" s="236"/>
      <c r="Q66" s="236"/>
      <c r="R66" s="236"/>
      <c r="S66" s="236"/>
      <c r="T66" s="236"/>
      <c r="U66" s="236"/>
    </row>
    <row r="67" spans="1:21" ht="22.35" customHeight="1" x14ac:dyDescent="0.2">
      <c r="A67" s="236"/>
      <c r="B67" s="715"/>
      <c r="C67" s="716"/>
      <c r="D67" s="236"/>
      <c r="E67" s="237"/>
      <c r="F67" s="236"/>
      <c r="G67" s="245"/>
      <c r="H67" s="245"/>
      <c r="I67" s="218"/>
      <c r="J67" s="236"/>
      <c r="K67" s="220"/>
      <c r="L67" s="237"/>
      <c r="M67" s="237"/>
      <c r="N67" s="239"/>
      <c r="O67" s="239"/>
      <c r="P67" s="236"/>
      <c r="Q67" s="236"/>
      <c r="R67" s="236"/>
      <c r="S67" s="236"/>
      <c r="T67" s="236"/>
      <c r="U67" s="236"/>
    </row>
    <row r="68" spans="1:21" ht="22.35" customHeight="1" x14ac:dyDescent="0.2">
      <c r="A68" s="236"/>
      <c r="B68" s="715"/>
      <c r="C68" s="716"/>
      <c r="D68" s="236"/>
      <c r="E68" s="237"/>
      <c r="F68" s="236"/>
      <c r="G68" s="245"/>
      <c r="H68" s="245"/>
      <c r="I68" s="218"/>
      <c r="J68" s="236"/>
      <c r="K68" s="220"/>
      <c r="L68" s="237"/>
      <c r="M68" s="237"/>
      <c r="N68" s="239"/>
      <c r="O68" s="239"/>
      <c r="P68" s="236"/>
      <c r="Q68" s="236"/>
      <c r="R68" s="236"/>
      <c r="S68" s="236"/>
      <c r="T68" s="236"/>
      <c r="U68" s="236"/>
    </row>
    <row r="69" spans="1:21" ht="22.35" customHeight="1" x14ac:dyDescent="0.2">
      <c r="A69" s="236"/>
      <c r="B69" s="715"/>
      <c r="C69" s="716"/>
      <c r="D69" s="236"/>
      <c r="E69" s="237"/>
      <c r="F69" s="236"/>
      <c r="G69" s="245"/>
      <c r="H69" s="245"/>
      <c r="I69" s="218"/>
      <c r="J69" s="236"/>
      <c r="K69" s="220"/>
      <c r="L69" s="237"/>
      <c r="M69" s="237"/>
      <c r="N69" s="239"/>
      <c r="O69" s="239"/>
      <c r="P69" s="236"/>
      <c r="Q69" s="236"/>
      <c r="R69" s="236"/>
      <c r="S69" s="236"/>
      <c r="T69" s="236"/>
      <c r="U69" s="236"/>
    </row>
    <row r="70" spans="1:21" ht="22.35" customHeight="1" x14ac:dyDescent="0.2">
      <c r="A70" s="236"/>
      <c r="B70" s="715"/>
      <c r="C70" s="716"/>
      <c r="D70" s="236"/>
      <c r="E70" s="237"/>
      <c r="F70" s="236"/>
      <c r="G70" s="245"/>
      <c r="H70" s="245"/>
      <c r="I70" s="218"/>
      <c r="J70" s="236"/>
      <c r="K70" s="220"/>
      <c r="L70" s="237"/>
      <c r="M70" s="237"/>
      <c r="N70" s="239"/>
      <c r="O70" s="239"/>
      <c r="P70" s="236"/>
      <c r="Q70" s="236"/>
      <c r="R70" s="236"/>
      <c r="S70" s="236"/>
      <c r="T70" s="236"/>
      <c r="U70" s="236"/>
    </row>
    <row r="71" spans="1:21" ht="22.35" customHeight="1" x14ac:dyDescent="0.2">
      <c r="A71" s="236"/>
      <c r="B71" s="715"/>
      <c r="C71" s="716"/>
      <c r="D71" s="236"/>
      <c r="E71" s="237"/>
      <c r="F71" s="236"/>
      <c r="G71" s="245"/>
      <c r="H71" s="245"/>
      <c r="I71" s="218"/>
      <c r="J71" s="236"/>
      <c r="K71" s="220"/>
      <c r="L71" s="237"/>
      <c r="M71" s="237"/>
      <c r="N71" s="239"/>
      <c r="O71" s="239"/>
      <c r="P71" s="236"/>
      <c r="Q71" s="236"/>
      <c r="R71" s="236"/>
      <c r="S71" s="236"/>
      <c r="T71" s="236"/>
      <c r="U71" s="236"/>
    </row>
    <row r="72" spans="1:21" ht="22.35" customHeight="1" x14ac:dyDescent="0.2">
      <c r="A72" s="236"/>
      <c r="B72" s="715"/>
      <c r="C72" s="716"/>
      <c r="D72" s="236"/>
      <c r="E72" s="237"/>
      <c r="F72" s="236"/>
      <c r="G72" s="245"/>
      <c r="H72" s="245"/>
      <c r="I72" s="218"/>
      <c r="J72" s="236"/>
      <c r="K72" s="220"/>
      <c r="L72" s="237"/>
      <c r="M72" s="237"/>
      <c r="N72" s="239"/>
      <c r="O72" s="239"/>
      <c r="P72" s="236"/>
      <c r="Q72" s="236"/>
      <c r="R72" s="236"/>
      <c r="S72" s="236"/>
      <c r="T72" s="236"/>
      <c r="U72" s="236"/>
    </row>
    <row r="73" spans="1:21" ht="22.35" customHeight="1" x14ac:dyDescent="0.2">
      <c r="A73" s="236"/>
      <c r="B73" s="715"/>
      <c r="C73" s="716"/>
      <c r="D73" s="236"/>
      <c r="E73" s="237"/>
      <c r="F73" s="236"/>
      <c r="G73" s="245"/>
      <c r="H73" s="245"/>
      <c r="I73" s="218"/>
      <c r="J73" s="236"/>
      <c r="K73" s="220"/>
      <c r="L73" s="237"/>
      <c r="M73" s="237"/>
      <c r="N73" s="239"/>
      <c r="O73" s="239"/>
      <c r="P73" s="236"/>
      <c r="Q73" s="236"/>
      <c r="R73" s="236"/>
      <c r="S73" s="236"/>
      <c r="T73" s="236"/>
      <c r="U73" s="236"/>
    </row>
    <row r="74" spans="1:21" ht="22.35" customHeight="1" x14ac:dyDescent="0.2">
      <c r="A74" s="236"/>
      <c r="B74" s="715"/>
      <c r="C74" s="716"/>
      <c r="D74" s="236"/>
      <c r="E74" s="237"/>
      <c r="F74" s="236"/>
      <c r="G74" s="236"/>
      <c r="H74" s="238"/>
      <c r="I74" s="236"/>
      <c r="J74" s="236"/>
      <c r="K74" s="220"/>
      <c r="L74" s="237"/>
      <c r="M74" s="237"/>
      <c r="N74" s="239"/>
      <c r="O74" s="239"/>
      <c r="P74" s="236"/>
      <c r="Q74" s="236"/>
      <c r="R74" s="236"/>
      <c r="S74" s="236"/>
      <c r="T74" s="236"/>
      <c r="U74" s="236"/>
    </row>
    <row r="75" spans="1:21" ht="22.35" customHeight="1" x14ac:dyDescent="0.2">
      <c r="A75" s="236"/>
      <c r="B75" s="715"/>
      <c r="C75" s="716"/>
      <c r="D75" s="236"/>
      <c r="E75" s="237"/>
      <c r="F75" s="236"/>
      <c r="G75" s="236"/>
      <c r="H75" s="238"/>
      <c r="I75" s="236"/>
      <c r="J75" s="236"/>
      <c r="K75" s="220"/>
      <c r="L75" s="237"/>
      <c r="M75" s="237"/>
      <c r="N75" s="239"/>
      <c r="O75" s="239"/>
      <c r="P75" s="236"/>
      <c r="Q75" s="236"/>
      <c r="R75" s="236"/>
      <c r="S75" s="236"/>
      <c r="T75" s="236"/>
      <c r="U75" s="236"/>
    </row>
    <row r="76" spans="1:21" ht="22.35" customHeight="1" x14ac:dyDescent="0.2">
      <c r="A76" s="236"/>
      <c r="B76" s="715"/>
      <c r="C76" s="716"/>
      <c r="D76" s="236"/>
      <c r="E76" s="237"/>
      <c r="F76" s="236"/>
      <c r="G76" s="236"/>
      <c r="H76" s="238"/>
      <c r="I76" s="236"/>
      <c r="J76" s="236"/>
      <c r="K76" s="220"/>
      <c r="L76" s="237"/>
      <c r="M76" s="237"/>
      <c r="N76" s="239"/>
      <c r="O76" s="239"/>
      <c r="P76" s="236"/>
      <c r="Q76" s="236"/>
      <c r="R76" s="236"/>
      <c r="S76" s="236"/>
      <c r="T76" s="236"/>
      <c r="U76" s="236"/>
    </row>
    <row r="77" spans="1:21" ht="22.35" customHeight="1" x14ac:dyDescent="0.2">
      <c r="A77" s="236"/>
      <c r="B77" s="715"/>
      <c r="C77" s="716"/>
      <c r="D77" s="236"/>
      <c r="E77" s="237"/>
      <c r="F77" s="236"/>
      <c r="G77" s="236"/>
      <c r="H77" s="238"/>
      <c r="I77" s="236"/>
      <c r="J77" s="236"/>
      <c r="K77" s="220"/>
      <c r="L77" s="237"/>
      <c r="M77" s="237"/>
      <c r="N77" s="239"/>
      <c r="O77" s="239"/>
      <c r="P77" s="236"/>
      <c r="Q77" s="236"/>
      <c r="R77" s="236"/>
      <c r="S77" s="236"/>
      <c r="T77" s="236"/>
      <c r="U77" s="236"/>
    </row>
    <row r="78" spans="1:21" ht="22.35" customHeight="1" x14ac:dyDescent="0.2">
      <c r="A78" s="236"/>
      <c r="B78" s="715"/>
      <c r="C78" s="716"/>
      <c r="D78" s="236"/>
      <c r="E78" s="237"/>
      <c r="F78" s="236"/>
      <c r="G78" s="236"/>
      <c r="H78" s="238"/>
      <c r="I78" s="236"/>
      <c r="J78" s="236"/>
      <c r="K78" s="220"/>
      <c r="L78" s="237"/>
      <c r="M78" s="237"/>
      <c r="N78" s="239"/>
      <c r="O78" s="239"/>
      <c r="P78" s="236"/>
      <c r="Q78" s="236"/>
      <c r="R78" s="236"/>
      <c r="S78" s="236"/>
      <c r="T78" s="236"/>
      <c r="U78" s="236"/>
    </row>
    <row r="79" spans="1:21" ht="22.35" customHeight="1" x14ac:dyDescent="0.2">
      <c r="A79" s="236"/>
      <c r="B79" s="715"/>
      <c r="C79" s="716"/>
      <c r="D79" s="236"/>
      <c r="E79" s="237"/>
      <c r="F79" s="236"/>
      <c r="G79" s="236"/>
      <c r="H79" s="238"/>
      <c r="I79" s="236"/>
      <c r="J79" s="236"/>
      <c r="K79" s="220"/>
      <c r="L79" s="237"/>
      <c r="M79" s="237"/>
      <c r="N79" s="239"/>
      <c r="O79" s="239"/>
      <c r="P79" s="236"/>
      <c r="Q79" s="236"/>
      <c r="R79" s="236"/>
      <c r="S79" s="236"/>
      <c r="T79" s="236"/>
      <c r="U79" s="236"/>
    </row>
    <row r="80" spans="1:21" ht="22.35" customHeight="1" x14ac:dyDescent="0.2">
      <c r="A80" s="236"/>
      <c r="B80" s="714"/>
      <c r="C80" s="714"/>
      <c r="D80" s="236"/>
      <c r="E80" s="237"/>
      <c r="F80" s="236"/>
      <c r="G80" s="236"/>
      <c r="H80" s="238"/>
      <c r="I80" s="236"/>
      <c r="J80" s="236"/>
      <c r="K80" s="220"/>
      <c r="L80" s="237"/>
      <c r="M80" s="237"/>
      <c r="N80" s="239"/>
      <c r="O80" s="239"/>
      <c r="P80" s="236"/>
      <c r="Q80" s="236"/>
      <c r="R80" s="236"/>
      <c r="S80" s="236"/>
      <c r="T80" s="236"/>
      <c r="U80" s="236"/>
    </row>
    <row r="81" spans="1:21" ht="22.35" customHeight="1" x14ac:dyDescent="0.2">
      <c r="A81" s="236"/>
      <c r="B81" s="715"/>
      <c r="C81" s="716"/>
      <c r="D81" s="236"/>
      <c r="E81" s="237"/>
      <c r="F81" s="236"/>
      <c r="G81" s="236"/>
      <c r="H81" s="238"/>
      <c r="I81" s="236"/>
      <c r="J81" s="236"/>
      <c r="K81" s="220"/>
      <c r="L81" s="237"/>
      <c r="M81" s="237"/>
      <c r="N81" s="239"/>
      <c r="O81" s="239"/>
      <c r="P81" s="236"/>
      <c r="Q81" s="236"/>
      <c r="R81" s="236"/>
      <c r="S81" s="236"/>
      <c r="T81" s="236"/>
      <c r="U81" s="236"/>
    </row>
    <row r="82" spans="1:21" ht="22.35" customHeight="1" x14ac:dyDescent="0.2">
      <c r="A82" s="236"/>
      <c r="B82" s="714"/>
      <c r="C82" s="714"/>
      <c r="D82" s="236"/>
      <c r="E82" s="237"/>
      <c r="F82" s="236"/>
      <c r="G82" s="236"/>
      <c r="H82" s="238"/>
      <c r="I82" s="236"/>
      <c r="J82" s="236"/>
      <c r="K82" s="220"/>
      <c r="L82" s="237"/>
      <c r="M82" s="237"/>
      <c r="N82" s="239"/>
      <c r="O82" s="239"/>
      <c r="P82" s="236"/>
      <c r="Q82" s="236"/>
      <c r="R82" s="236"/>
      <c r="S82" s="236"/>
      <c r="T82" s="236"/>
      <c r="U82" s="236"/>
    </row>
    <row r="83" spans="1:21" x14ac:dyDescent="0.2">
      <c r="G83" s="240"/>
      <c r="M83" s="241"/>
      <c r="N83" s="241"/>
    </row>
    <row r="84" spans="1:21" x14ac:dyDescent="0.2">
      <c r="G84" s="240"/>
      <c r="M84" s="241"/>
      <c r="N84" s="241"/>
    </row>
    <row r="85" spans="1:21" x14ac:dyDescent="0.2">
      <c r="G85" s="240"/>
      <c r="M85" s="241"/>
      <c r="N85" s="241"/>
    </row>
    <row r="86" spans="1:21" x14ac:dyDescent="0.2">
      <c r="G86" s="240"/>
      <c r="M86" s="241"/>
      <c r="N86" s="241"/>
    </row>
    <row r="87" spans="1:21" x14ac:dyDescent="0.2">
      <c r="G87" s="240"/>
      <c r="M87" s="241"/>
      <c r="N87" s="241"/>
    </row>
    <row r="88" spans="1:21" x14ac:dyDescent="0.2">
      <c r="G88" s="240"/>
      <c r="M88" s="241"/>
      <c r="N88" s="241"/>
    </row>
    <row r="89" spans="1:21" x14ac:dyDescent="0.2">
      <c r="G89" s="240"/>
      <c r="M89" s="241"/>
      <c r="N89" s="241"/>
    </row>
    <row r="90" spans="1:21" x14ac:dyDescent="0.2">
      <c r="E90" s="133"/>
      <c r="G90" s="240"/>
      <c r="M90" s="241"/>
      <c r="N90" s="241"/>
    </row>
    <row r="91" spans="1:21" x14ac:dyDescent="0.2">
      <c r="E91" s="133"/>
      <c r="G91" s="240"/>
      <c r="M91" s="241"/>
      <c r="N91" s="241"/>
    </row>
    <row r="92" spans="1:21" x14ac:dyDescent="0.2">
      <c r="E92" s="133"/>
      <c r="G92" s="240"/>
      <c r="M92" s="241"/>
      <c r="N92" s="241"/>
    </row>
    <row r="93" spans="1:21" x14ac:dyDescent="0.2">
      <c r="E93" s="133"/>
      <c r="G93" s="240"/>
      <c r="M93" s="241"/>
      <c r="N93" s="241"/>
    </row>
    <row r="94" spans="1:21" x14ac:dyDescent="0.2">
      <c r="E94" s="133"/>
      <c r="G94" s="240"/>
      <c r="M94" s="241"/>
      <c r="N94" s="241"/>
    </row>
    <row r="95" spans="1:21" x14ac:dyDescent="0.2">
      <c r="E95" s="133"/>
      <c r="G95" s="240"/>
      <c r="M95" s="241"/>
      <c r="N95" s="241"/>
    </row>
    <row r="96" spans="1:21" x14ac:dyDescent="0.2">
      <c r="E96" s="133"/>
      <c r="G96" s="240"/>
      <c r="M96" s="241"/>
      <c r="N96" s="241"/>
    </row>
    <row r="97" spans="2:14" x14ac:dyDescent="0.2">
      <c r="E97" s="133"/>
      <c r="G97" s="240"/>
      <c r="M97" s="241"/>
      <c r="N97" s="241"/>
    </row>
    <row r="98" spans="2:14" x14ac:dyDescent="0.2">
      <c r="E98" s="133"/>
      <c r="G98" s="240"/>
      <c r="M98" s="241"/>
      <c r="N98" s="241"/>
    </row>
    <row r="99" spans="2:14" ht="285" x14ac:dyDescent="0.2">
      <c r="B99" s="133" t="s">
        <v>190</v>
      </c>
      <c r="E99" s="133"/>
      <c r="G99" s="240"/>
      <c r="M99" s="241"/>
      <c r="N99" s="241"/>
    </row>
    <row r="100" spans="2:14" x14ac:dyDescent="0.2">
      <c r="E100" s="133"/>
      <c r="G100" s="240"/>
      <c r="M100" s="241"/>
      <c r="N100" s="241"/>
    </row>
    <row r="101" spans="2:14" ht="285" x14ac:dyDescent="0.2">
      <c r="B101" s="290" t="s">
        <v>189</v>
      </c>
      <c r="E101" s="133"/>
      <c r="G101" s="240"/>
      <c r="M101" s="241"/>
      <c r="N101" s="241"/>
    </row>
    <row r="102" spans="2:14" x14ac:dyDescent="0.2">
      <c r="E102" s="133"/>
      <c r="G102" s="240"/>
      <c r="M102" s="241"/>
      <c r="N102" s="241"/>
    </row>
    <row r="103" spans="2:14" x14ac:dyDescent="0.2">
      <c r="E103" s="133"/>
      <c r="G103" s="240"/>
      <c r="M103" s="241"/>
      <c r="N103" s="241"/>
    </row>
    <row r="104" spans="2:14" x14ac:dyDescent="0.2">
      <c r="E104" s="133"/>
      <c r="G104" s="240"/>
      <c r="M104" s="241"/>
      <c r="N104" s="241"/>
    </row>
    <row r="105" spans="2:14" x14ac:dyDescent="0.2">
      <c r="E105" s="133"/>
      <c r="G105" s="240"/>
      <c r="M105" s="241"/>
      <c r="N105" s="241"/>
    </row>
    <row r="106" spans="2:14" x14ac:dyDescent="0.2">
      <c r="E106" s="133"/>
      <c r="G106" s="240"/>
      <c r="M106" s="241"/>
      <c r="N106" s="241"/>
    </row>
    <row r="107" spans="2:14" x14ac:dyDescent="0.2">
      <c r="E107" s="133"/>
      <c r="G107" s="240"/>
      <c r="M107" s="241"/>
      <c r="N107" s="241"/>
    </row>
    <row r="108" spans="2:14" x14ac:dyDescent="0.2">
      <c r="E108" s="133"/>
      <c r="G108" s="240"/>
      <c r="M108" s="241"/>
      <c r="N108" s="241"/>
    </row>
    <row r="109" spans="2:14" x14ac:dyDescent="0.2">
      <c r="E109" s="133"/>
      <c r="G109" s="240"/>
      <c r="M109" s="241"/>
      <c r="N109" s="241"/>
    </row>
    <row r="110" spans="2:14" x14ac:dyDescent="0.2">
      <c r="E110" s="133"/>
      <c r="G110" s="240"/>
      <c r="M110" s="241"/>
      <c r="N110" s="241"/>
    </row>
    <row r="111" spans="2:14" x14ac:dyDescent="0.2">
      <c r="E111" s="133"/>
      <c r="G111" s="240"/>
      <c r="M111" s="241"/>
      <c r="N111" s="241"/>
    </row>
    <row r="112" spans="2:14" x14ac:dyDescent="0.2">
      <c r="E112" s="133"/>
      <c r="G112" s="240"/>
      <c r="M112" s="241"/>
      <c r="N112" s="241"/>
    </row>
    <row r="113" spans="5:14" x14ac:dyDescent="0.2">
      <c r="E113" s="133"/>
      <c r="G113" s="240"/>
      <c r="M113" s="241"/>
      <c r="N113" s="241"/>
    </row>
    <row r="114" spans="5:14" x14ac:dyDescent="0.2">
      <c r="E114" s="133"/>
      <c r="G114" s="240"/>
      <c r="M114" s="241"/>
      <c r="N114" s="241"/>
    </row>
    <row r="115" spans="5:14" x14ac:dyDescent="0.2">
      <c r="E115" s="133"/>
      <c r="G115" s="240"/>
      <c r="M115" s="241"/>
      <c r="N115" s="241"/>
    </row>
    <row r="116" spans="5:14" x14ac:dyDescent="0.2">
      <c r="E116" s="133"/>
      <c r="G116" s="240"/>
      <c r="M116" s="241"/>
      <c r="N116" s="241"/>
    </row>
    <row r="117" spans="5:14" x14ac:dyDescent="0.2">
      <c r="E117" s="133"/>
      <c r="G117" s="240"/>
      <c r="M117" s="241"/>
      <c r="N117" s="241"/>
    </row>
    <row r="118" spans="5:14" x14ac:dyDescent="0.2">
      <c r="E118" s="133"/>
      <c r="G118" s="240"/>
      <c r="M118" s="241"/>
      <c r="N118" s="241"/>
    </row>
    <row r="119" spans="5:14" x14ac:dyDescent="0.2">
      <c r="E119" s="133"/>
      <c r="G119" s="240"/>
      <c r="M119" s="241"/>
      <c r="N119" s="241"/>
    </row>
    <row r="120" spans="5:14" x14ac:dyDescent="0.2">
      <c r="E120" s="133"/>
      <c r="G120" s="240"/>
      <c r="M120" s="241"/>
      <c r="N120" s="241"/>
    </row>
    <row r="121" spans="5:14" x14ac:dyDescent="0.2">
      <c r="E121" s="133"/>
      <c r="G121" s="240"/>
      <c r="M121" s="241"/>
      <c r="N121" s="241"/>
    </row>
    <row r="122" spans="5:14" x14ac:dyDescent="0.2">
      <c r="E122" s="133"/>
      <c r="G122" s="240"/>
      <c r="M122" s="241"/>
      <c r="N122" s="241"/>
    </row>
    <row r="123" spans="5:14" x14ac:dyDescent="0.2">
      <c r="E123" s="133"/>
      <c r="G123" s="240"/>
      <c r="M123" s="241"/>
      <c r="N123" s="241"/>
    </row>
    <row r="124" spans="5:14" x14ac:dyDescent="0.2">
      <c r="E124" s="133"/>
      <c r="G124" s="240"/>
      <c r="M124" s="241"/>
      <c r="N124" s="241"/>
    </row>
    <row r="125" spans="5:14" x14ac:dyDescent="0.2">
      <c r="E125" s="133"/>
      <c r="G125" s="240"/>
      <c r="M125" s="241"/>
      <c r="N125" s="241"/>
    </row>
    <row r="126" spans="5:14" x14ac:dyDescent="0.2">
      <c r="E126" s="133"/>
      <c r="G126" s="240"/>
      <c r="M126" s="241"/>
      <c r="N126" s="241"/>
    </row>
    <row r="127" spans="5:14" x14ac:dyDescent="0.2">
      <c r="E127" s="133"/>
      <c r="G127" s="240"/>
      <c r="M127" s="241"/>
      <c r="N127" s="241"/>
    </row>
    <row r="128" spans="5:14" x14ac:dyDescent="0.2">
      <c r="E128" s="133"/>
      <c r="G128" s="240"/>
      <c r="M128" s="241"/>
      <c r="N128" s="241"/>
    </row>
    <row r="129" spans="5:14" x14ac:dyDescent="0.2">
      <c r="E129" s="133"/>
      <c r="G129" s="240"/>
      <c r="M129" s="241"/>
      <c r="N129" s="241"/>
    </row>
    <row r="130" spans="5:14" x14ac:dyDescent="0.2">
      <c r="E130" s="133"/>
      <c r="G130" s="240"/>
      <c r="M130" s="241"/>
      <c r="N130" s="241"/>
    </row>
    <row r="131" spans="5:14" x14ac:dyDescent="0.2">
      <c r="E131" s="133"/>
      <c r="G131" s="240"/>
      <c r="M131" s="241"/>
      <c r="N131" s="241"/>
    </row>
    <row r="132" spans="5:14" x14ac:dyDescent="0.2">
      <c r="E132" s="133"/>
      <c r="G132" s="240"/>
      <c r="M132" s="241"/>
      <c r="N132" s="241"/>
    </row>
    <row r="133" spans="5:14" x14ac:dyDescent="0.2">
      <c r="E133" s="133"/>
      <c r="G133" s="240"/>
      <c r="M133" s="241"/>
      <c r="N133" s="241"/>
    </row>
    <row r="134" spans="5:14" x14ac:dyDescent="0.2">
      <c r="E134" s="133"/>
      <c r="G134" s="240"/>
      <c r="M134" s="241"/>
      <c r="N134" s="241"/>
    </row>
    <row r="135" spans="5:14" x14ac:dyDescent="0.2">
      <c r="E135" s="133"/>
      <c r="G135" s="240"/>
      <c r="M135" s="241"/>
      <c r="N135" s="241"/>
    </row>
    <row r="136" spans="5:14" x14ac:dyDescent="0.2">
      <c r="E136" s="133"/>
      <c r="G136" s="240"/>
      <c r="M136" s="241"/>
      <c r="N136" s="241"/>
    </row>
    <row r="137" spans="5:14" x14ac:dyDescent="0.2">
      <c r="E137" s="133"/>
      <c r="G137" s="240"/>
      <c r="M137" s="241"/>
      <c r="N137" s="241"/>
    </row>
    <row r="138" spans="5:14" x14ac:dyDescent="0.2">
      <c r="E138" s="133"/>
      <c r="G138" s="240"/>
      <c r="M138" s="241"/>
      <c r="N138" s="241"/>
    </row>
    <row r="139" spans="5:14" x14ac:dyDescent="0.2">
      <c r="E139" s="133"/>
      <c r="G139" s="240"/>
      <c r="M139" s="241"/>
      <c r="N139" s="241"/>
    </row>
    <row r="140" spans="5:14" x14ac:dyDescent="0.2">
      <c r="E140" s="133"/>
      <c r="G140" s="240"/>
      <c r="M140" s="241"/>
      <c r="N140" s="241"/>
    </row>
    <row r="141" spans="5:14" x14ac:dyDescent="0.2">
      <c r="E141" s="133"/>
      <c r="G141" s="240"/>
      <c r="M141" s="241"/>
      <c r="N141" s="241"/>
    </row>
    <row r="142" spans="5:14" x14ac:dyDescent="0.2">
      <c r="E142" s="133"/>
      <c r="G142" s="240"/>
      <c r="M142" s="241"/>
      <c r="N142" s="241"/>
    </row>
    <row r="143" spans="5:14" x14ac:dyDescent="0.2">
      <c r="E143" s="133"/>
      <c r="G143" s="240"/>
      <c r="M143" s="241"/>
      <c r="N143" s="241"/>
    </row>
    <row r="144" spans="5:14" x14ac:dyDescent="0.2">
      <c r="E144" s="133"/>
      <c r="G144" s="240"/>
      <c r="M144" s="241"/>
      <c r="N144" s="241"/>
    </row>
    <row r="145" spans="5:14" x14ac:dyDescent="0.2">
      <c r="E145" s="133"/>
      <c r="G145" s="240"/>
      <c r="M145" s="241"/>
      <c r="N145" s="241"/>
    </row>
    <row r="146" spans="5:14" x14ac:dyDescent="0.2">
      <c r="E146" s="133"/>
      <c r="G146" s="240"/>
      <c r="M146" s="241"/>
      <c r="N146" s="241"/>
    </row>
    <row r="147" spans="5:14" x14ac:dyDescent="0.2">
      <c r="E147" s="133"/>
      <c r="G147" s="240"/>
      <c r="M147" s="241"/>
      <c r="N147" s="241"/>
    </row>
    <row r="148" spans="5:14" x14ac:dyDescent="0.2">
      <c r="E148" s="133"/>
      <c r="G148" s="240"/>
      <c r="M148" s="241"/>
      <c r="N148" s="241"/>
    </row>
    <row r="149" spans="5:14" x14ac:dyDescent="0.2">
      <c r="E149" s="133"/>
      <c r="G149" s="240"/>
      <c r="M149" s="241"/>
      <c r="N149" s="241"/>
    </row>
    <row r="150" spans="5:14" x14ac:dyDescent="0.2">
      <c r="E150" s="133"/>
      <c r="G150" s="240"/>
      <c r="M150" s="241"/>
      <c r="N150" s="241"/>
    </row>
    <row r="151" spans="5:14" x14ac:dyDescent="0.2">
      <c r="E151" s="133"/>
      <c r="G151" s="240"/>
      <c r="M151" s="241"/>
      <c r="N151" s="241"/>
    </row>
    <row r="152" spans="5:14" x14ac:dyDescent="0.2">
      <c r="E152" s="133"/>
      <c r="G152" s="240"/>
    </row>
    <row r="153" spans="5:14" x14ac:dyDescent="0.2">
      <c r="E153" s="133"/>
      <c r="G153" s="240"/>
    </row>
    <row r="154" spans="5:14" x14ac:dyDescent="0.2">
      <c r="E154" s="133"/>
      <c r="G154" s="240"/>
    </row>
    <row r="155" spans="5:14" x14ac:dyDescent="0.2">
      <c r="E155" s="133"/>
      <c r="G155" s="240"/>
    </row>
    <row r="156" spans="5:14" x14ac:dyDescent="0.2">
      <c r="E156" s="133"/>
      <c r="G156" s="240"/>
    </row>
    <row r="157" spans="5:14" x14ac:dyDescent="0.2">
      <c r="E157" s="133"/>
      <c r="G157" s="240"/>
    </row>
    <row r="158" spans="5:14" x14ac:dyDescent="0.2">
      <c r="E158" s="133"/>
      <c r="G158" s="240"/>
      <c r="J158" s="133"/>
      <c r="K158" s="133"/>
      <c r="L158" s="133"/>
      <c r="M158" s="133"/>
      <c r="N158" s="133"/>
    </row>
    <row r="159" spans="5:14" x14ac:dyDescent="0.2">
      <c r="E159" s="133"/>
      <c r="G159" s="240"/>
      <c r="J159" s="133"/>
      <c r="K159" s="133"/>
      <c r="L159" s="133"/>
      <c r="M159" s="133"/>
      <c r="N159" s="133"/>
    </row>
    <row r="160" spans="5:14" x14ac:dyDescent="0.2">
      <c r="E160" s="133"/>
      <c r="G160" s="240"/>
      <c r="J160" s="133"/>
      <c r="K160" s="133"/>
      <c r="L160" s="133"/>
      <c r="M160" s="133"/>
      <c r="N160" s="133"/>
    </row>
    <row r="161" spans="7:7" s="133" customFormat="1" x14ac:dyDescent="0.2">
      <c r="G161" s="240"/>
    </row>
    <row r="162" spans="7:7" s="133" customFormat="1" x14ac:dyDescent="0.2">
      <c r="G162" s="240"/>
    </row>
    <row r="163" spans="7:7" s="133" customFormat="1" x14ac:dyDescent="0.2">
      <c r="G163" s="240"/>
    </row>
    <row r="164" spans="7:7" s="133" customFormat="1" x14ac:dyDescent="0.2">
      <c r="G164" s="240"/>
    </row>
    <row r="165" spans="7:7" s="133" customFormat="1" x14ac:dyDescent="0.2">
      <c r="G165" s="240"/>
    </row>
    <row r="166" spans="7:7" s="133" customFormat="1" x14ac:dyDescent="0.2">
      <c r="G166" s="240"/>
    </row>
    <row r="167" spans="7:7" s="133" customFormat="1" x14ac:dyDescent="0.2">
      <c r="G167" s="240"/>
    </row>
    <row r="168" spans="7:7" s="133" customFormat="1" x14ac:dyDescent="0.2">
      <c r="G168" s="240"/>
    </row>
    <row r="169" spans="7:7" s="133" customFormat="1" x14ac:dyDescent="0.2">
      <c r="G169" s="240"/>
    </row>
    <row r="170" spans="7:7" s="133" customFormat="1" x14ac:dyDescent="0.2">
      <c r="G170" s="240"/>
    </row>
    <row r="171" spans="7:7" s="133" customFormat="1" x14ac:dyDescent="0.2">
      <c r="G171" s="240"/>
    </row>
    <row r="172" spans="7:7" s="133" customFormat="1" x14ac:dyDescent="0.2">
      <c r="G172" s="240"/>
    </row>
    <row r="173" spans="7:7" s="133" customFormat="1" x14ac:dyDescent="0.2">
      <c r="G173" s="240"/>
    </row>
    <row r="174" spans="7:7" s="133" customFormat="1" x14ac:dyDescent="0.2">
      <c r="G174" s="240"/>
    </row>
    <row r="175" spans="7:7" s="133" customFormat="1" x14ac:dyDescent="0.2">
      <c r="G175" s="240"/>
    </row>
    <row r="176" spans="7:7" s="133" customFormat="1" x14ac:dyDescent="0.2">
      <c r="G176" s="240"/>
    </row>
    <row r="177" spans="7:7" s="133" customFormat="1" x14ac:dyDescent="0.2">
      <c r="G177" s="240"/>
    </row>
    <row r="178" spans="7:7" s="133" customFormat="1" x14ac:dyDescent="0.2">
      <c r="G178" s="240"/>
    </row>
    <row r="179" spans="7:7" s="133" customFormat="1" x14ac:dyDescent="0.2">
      <c r="G179" s="240"/>
    </row>
    <row r="180" spans="7:7" s="133" customFormat="1" x14ac:dyDescent="0.2">
      <c r="G180" s="240"/>
    </row>
    <row r="181" spans="7:7" s="133" customFormat="1" x14ac:dyDescent="0.2">
      <c r="G181" s="240"/>
    </row>
    <row r="182" spans="7:7" s="133" customFormat="1" x14ac:dyDescent="0.2">
      <c r="G182" s="240"/>
    </row>
    <row r="183" spans="7:7" s="133" customFormat="1" x14ac:dyDescent="0.2">
      <c r="G183" s="240"/>
    </row>
    <row r="184" spans="7:7" s="133" customFormat="1" x14ac:dyDescent="0.2">
      <c r="G184" s="240"/>
    </row>
    <row r="185" spans="7:7" s="133" customFormat="1" x14ac:dyDescent="0.2">
      <c r="G185" s="240"/>
    </row>
    <row r="186" spans="7:7" s="133" customFormat="1" x14ac:dyDescent="0.2">
      <c r="G186" s="240"/>
    </row>
    <row r="187" spans="7:7" s="133" customFormat="1" x14ac:dyDescent="0.2">
      <c r="G187" s="240"/>
    </row>
    <row r="188" spans="7:7" s="133" customFormat="1" x14ac:dyDescent="0.2">
      <c r="G188" s="240"/>
    </row>
    <row r="189" spans="7:7" s="133" customFormat="1" x14ac:dyDescent="0.2">
      <c r="G189" s="240"/>
    </row>
    <row r="190" spans="7:7" s="133" customFormat="1" x14ac:dyDescent="0.2">
      <c r="G190" s="240"/>
    </row>
    <row r="191" spans="7:7" s="133" customFormat="1" x14ac:dyDescent="0.2">
      <c r="G191" s="240"/>
    </row>
    <row r="192" spans="7:7" s="133" customFormat="1" x14ac:dyDescent="0.2">
      <c r="G192" s="240"/>
    </row>
    <row r="193" spans="7:7" s="133" customFormat="1" x14ac:dyDescent="0.2">
      <c r="G193" s="240"/>
    </row>
    <row r="194" spans="7:7" s="133" customFormat="1" x14ac:dyDescent="0.2">
      <c r="G194" s="240"/>
    </row>
    <row r="195" spans="7:7" s="133" customFormat="1" x14ac:dyDescent="0.2">
      <c r="G195" s="240"/>
    </row>
    <row r="196" spans="7:7" s="133" customFormat="1" x14ac:dyDescent="0.2">
      <c r="G196" s="240"/>
    </row>
    <row r="197" spans="7:7" s="133" customFormat="1" x14ac:dyDescent="0.2">
      <c r="G197" s="240"/>
    </row>
    <row r="198" spans="7:7" s="133" customFormat="1" x14ac:dyDescent="0.2">
      <c r="G198" s="240"/>
    </row>
    <row r="199" spans="7:7" s="133" customFormat="1" x14ac:dyDescent="0.2">
      <c r="G199" s="240"/>
    </row>
    <row r="200" spans="7:7" s="133" customFormat="1" x14ac:dyDescent="0.2">
      <c r="G200" s="240"/>
    </row>
    <row r="201" spans="7:7" s="133" customFormat="1" x14ac:dyDescent="0.2">
      <c r="G201" s="240"/>
    </row>
    <row r="202" spans="7:7" s="133" customFormat="1" x14ac:dyDescent="0.2">
      <c r="G202" s="240"/>
    </row>
    <row r="203" spans="7:7" s="133" customFormat="1" x14ac:dyDescent="0.2">
      <c r="G203" s="240"/>
    </row>
    <row r="204" spans="7:7" s="133" customFormat="1" x14ac:dyDescent="0.2">
      <c r="G204" s="240"/>
    </row>
    <row r="205" spans="7:7" s="133" customFormat="1" x14ac:dyDescent="0.2">
      <c r="G205" s="240"/>
    </row>
    <row r="206" spans="7:7" s="133" customFormat="1" x14ac:dyDescent="0.2">
      <c r="G206" s="240"/>
    </row>
    <row r="207" spans="7:7" s="133" customFormat="1" x14ac:dyDescent="0.2">
      <c r="G207" s="240"/>
    </row>
    <row r="208" spans="7:7" s="133" customFormat="1" x14ac:dyDescent="0.2">
      <c r="G208" s="240"/>
    </row>
    <row r="209" spans="7:7" s="133" customFormat="1" x14ac:dyDescent="0.2">
      <c r="G209" s="240"/>
    </row>
    <row r="210" spans="7:7" s="133" customFormat="1" x14ac:dyDescent="0.2">
      <c r="G210" s="240"/>
    </row>
    <row r="211" spans="7:7" s="133" customFormat="1" x14ac:dyDescent="0.2">
      <c r="G211" s="240"/>
    </row>
    <row r="212" spans="7:7" s="133" customFormat="1" x14ac:dyDescent="0.2">
      <c r="G212" s="240"/>
    </row>
    <row r="213" spans="7:7" s="133" customFormat="1" x14ac:dyDescent="0.2">
      <c r="G213" s="240"/>
    </row>
    <row r="214" spans="7:7" s="133" customFormat="1" x14ac:dyDescent="0.2">
      <c r="G214" s="240"/>
    </row>
    <row r="215" spans="7:7" s="133" customFormat="1" x14ac:dyDescent="0.2">
      <c r="G215" s="240"/>
    </row>
    <row r="216" spans="7:7" s="133" customFormat="1" x14ac:dyDescent="0.2">
      <c r="G216" s="240"/>
    </row>
    <row r="217" spans="7:7" s="133" customFormat="1" x14ac:dyDescent="0.2">
      <c r="G217" s="240"/>
    </row>
    <row r="218" spans="7:7" s="133" customFormat="1" x14ac:dyDescent="0.2">
      <c r="G218" s="240"/>
    </row>
    <row r="219" spans="7:7" s="133" customFormat="1" x14ac:dyDescent="0.2">
      <c r="G219" s="240"/>
    </row>
    <row r="220" spans="7:7" s="133" customFormat="1" x14ac:dyDescent="0.2">
      <c r="G220" s="240"/>
    </row>
    <row r="221" spans="7:7" s="133" customFormat="1" x14ac:dyDescent="0.2">
      <c r="G221" s="240"/>
    </row>
    <row r="222" spans="7:7" s="133" customFormat="1" x14ac:dyDescent="0.2">
      <c r="G222" s="240"/>
    </row>
    <row r="223" spans="7:7" s="133" customFormat="1" x14ac:dyDescent="0.2">
      <c r="G223" s="240"/>
    </row>
    <row r="224" spans="7:7" s="133" customFormat="1" x14ac:dyDescent="0.2">
      <c r="G224" s="240"/>
    </row>
    <row r="225" spans="7:7" s="133" customFormat="1" x14ac:dyDescent="0.2">
      <c r="G225" s="240"/>
    </row>
    <row r="226" spans="7:7" s="133" customFormat="1" x14ac:dyDescent="0.2">
      <c r="G226" s="240"/>
    </row>
    <row r="227" spans="7:7" s="133" customFormat="1" x14ac:dyDescent="0.2">
      <c r="G227" s="240"/>
    </row>
    <row r="228" spans="7:7" s="133" customFormat="1" x14ac:dyDescent="0.2">
      <c r="G228" s="240"/>
    </row>
    <row r="229" spans="7:7" s="133" customFormat="1" x14ac:dyDescent="0.2">
      <c r="G229" s="240"/>
    </row>
    <row r="230" spans="7:7" s="133" customFormat="1" x14ac:dyDescent="0.2">
      <c r="G230" s="240"/>
    </row>
    <row r="231" spans="7:7" s="133" customFormat="1" x14ac:dyDescent="0.2">
      <c r="G231" s="240"/>
    </row>
    <row r="232" spans="7:7" s="133" customFormat="1" x14ac:dyDescent="0.2">
      <c r="G232" s="240"/>
    </row>
    <row r="233" spans="7:7" s="133" customFormat="1" x14ac:dyDescent="0.2">
      <c r="G233" s="240"/>
    </row>
    <row r="234" spans="7:7" s="133" customFormat="1" x14ac:dyDescent="0.2">
      <c r="G234" s="240"/>
    </row>
    <row r="235" spans="7:7" s="133" customFormat="1" x14ac:dyDescent="0.2">
      <c r="G235" s="240"/>
    </row>
    <row r="236" spans="7:7" s="133" customFormat="1" x14ac:dyDescent="0.2">
      <c r="G236" s="240"/>
    </row>
    <row r="237" spans="7:7" s="133" customFormat="1" x14ac:dyDescent="0.2">
      <c r="G237" s="240"/>
    </row>
    <row r="238" spans="7:7" s="133" customFormat="1" x14ac:dyDescent="0.2">
      <c r="G238" s="240"/>
    </row>
    <row r="239" spans="7:7" s="133" customFormat="1" x14ac:dyDescent="0.2">
      <c r="G239" s="240"/>
    </row>
    <row r="240" spans="7:7" s="133" customFormat="1" x14ac:dyDescent="0.2">
      <c r="G240" s="240"/>
    </row>
    <row r="241" spans="7:7" s="133" customFormat="1" x14ac:dyDescent="0.2">
      <c r="G241" s="240"/>
    </row>
    <row r="242" spans="7:7" s="133" customFormat="1" x14ac:dyDescent="0.2">
      <c r="G242" s="240"/>
    </row>
    <row r="243" spans="7:7" s="133" customFormat="1" x14ac:dyDescent="0.2">
      <c r="G243" s="240"/>
    </row>
    <row r="244" spans="7:7" s="133" customFormat="1" x14ac:dyDescent="0.2">
      <c r="G244" s="240"/>
    </row>
    <row r="245" spans="7:7" s="133" customFormat="1" x14ac:dyDescent="0.2">
      <c r="G245" s="240"/>
    </row>
    <row r="246" spans="7:7" s="133" customFormat="1" x14ac:dyDescent="0.2">
      <c r="G246" s="240"/>
    </row>
    <row r="247" spans="7:7" s="133" customFormat="1" x14ac:dyDescent="0.2">
      <c r="G247" s="240"/>
    </row>
    <row r="248" spans="7:7" s="133" customFormat="1" x14ac:dyDescent="0.2">
      <c r="G248" s="240"/>
    </row>
    <row r="249" spans="7:7" s="133" customFormat="1" x14ac:dyDescent="0.2">
      <c r="G249" s="240"/>
    </row>
    <row r="250" spans="7:7" s="133" customFormat="1" x14ac:dyDescent="0.2">
      <c r="G250" s="240"/>
    </row>
    <row r="251" spans="7:7" s="133" customFormat="1" x14ac:dyDescent="0.2">
      <c r="G251" s="240"/>
    </row>
    <row r="252" spans="7:7" s="133" customFormat="1" x14ac:dyDescent="0.2">
      <c r="G252" s="240"/>
    </row>
    <row r="253" spans="7:7" s="133" customFormat="1" x14ac:dyDescent="0.2">
      <c r="G253" s="240"/>
    </row>
    <row r="254" spans="7:7" s="133" customFormat="1" x14ac:dyDescent="0.2">
      <c r="G254" s="240"/>
    </row>
    <row r="255" spans="7:7" s="133" customFormat="1" x14ac:dyDescent="0.2">
      <c r="G255" s="240"/>
    </row>
    <row r="256" spans="7:7" s="133" customFormat="1" x14ac:dyDescent="0.2">
      <c r="G256" s="240"/>
    </row>
    <row r="257" spans="7:7" s="133" customFormat="1" x14ac:dyDescent="0.2">
      <c r="G257" s="240"/>
    </row>
    <row r="258" spans="7:7" s="133" customFormat="1" x14ac:dyDescent="0.2">
      <c r="G258" s="240"/>
    </row>
    <row r="259" spans="7:7" s="133" customFormat="1" x14ac:dyDescent="0.2">
      <c r="G259" s="240"/>
    </row>
    <row r="260" spans="7:7" s="133" customFormat="1" x14ac:dyDescent="0.2">
      <c r="G260" s="240"/>
    </row>
    <row r="261" spans="7:7" s="133" customFormat="1" x14ac:dyDescent="0.2">
      <c r="G261" s="240"/>
    </row>
    <row r="262" spans="7:7" s="133" customFormat="1" x14ac:dyDescent="0.2">
      <c r="G262" s="240"/>
    </row>
    <row r="263" spans="7:7" s="133" customFormat="1" x14ac:dyDescent="0.2">
      <c r="G263" s="240"/>
    </row>
    <row r="264" spans="7:7" s="133" customFormat="1" x14ac:dyDescent="0.2">
      <c r="G264" s="240"/>
    </row>
    <row r="265" spans="7:7" s="133" customFormat="1" x14ac:dyDescent="0.2">
      <c r="G265" s="240"/>
    </row>
    <row r="266" spans="7:7" s="133" customFormat="1" x14ac:dyDescent="0.2">
      <c r="G266" s="240"/>
    </row>
    <row r="267" spans="7:7" s="133" customFormat="1" x14ac:dyDescent="0.2">
      <c r="G267" s="240"/>
    </row>
    <row r="268" spans="7:7" s="133" customFormat="1" x14ac:dyDescent="0.2">
      <c r="G268" s="240"/>
    </row>
    <row r="269" spans="7:7" s="133" customFormat="1" x14ac:dyDescent="0.2">
      <c r="G269" s="240"/>
    </row>
    <row r="270" spans="7:7" s="133" customFormat="1" x14ac:dyDescent="0.2">
      <c r="G270" s="240"/>
    </row>
    <row r="271" spans="7:7" s="133" customFormat="1" x14ac:dyDescent="0.2">
      <c r="G271" s="240"/>
    </row>
    <row r="272" spans="7:7" s="133" customFormat="1" x14ac:dyDescent="0.2">
      <c r="G272" s="240"/>
    </row>
    <row r="273" spans="7:7" s="133" customFormat="1" x14ac:dyDescent="0.2">
      <c r="G273" s="240"/>
    </row>
    <row r="274" spans="7:7" s="133" customFormat="1" x14ac:dyDescent="0.2">
      <c r="G274" s="240"/>
    </row>
    <row r="275" spans="7:7" s="133" customFormat="1" x14ac:dyDescent="0.2">
      <c r="G275" s="240"/>
    </row>
    <row r="276" spans="7:7" s="133" customFormat="1" x14ac:dyDescent="0.2">
      <c r="G276" s="240"/>
    </row>
    <row r="277" spans="7:7" s="133" customFormat="1" x14ac:dyDescent="0.2">
      <c r="G277" s="240"/>
    </row>
    <row r="278" spans="7:7" s="133" customFormat="1" x14ac:dyDescent="0.2">
      <c r="G278" s="240"/>
    </row>
    <row r="279" spans="7:7" s="133" customFormat="1" x14ac:dyDescent="0.2">
      <c r="G279" s="240"/>
    </row>
    <row r="280" spans="7:7" s="133" customFormat="1" x14ac:dyDescent="0.2">
      <c r="G280" s="240"/>
    </row>
    <row r="281" spans="7:7" s="133" customFormat="1" x14ac:dyDescent="0.2">
      <c r="G281" s="240"/>
    </row>
    <row r="282" spans="7:7" s="133" customFormat="1" x14ac:dyDescent="0.2">
      <c r="G282" s="240"/>
    </row>
    <row r="283" spans="7:7" s="133" customFormat="1" x14ac:dyDescent="0.2">
      <c r="G283" s="240"/>
    </row>
    <row r="284" spans="7:7" s="133" customFormat="1" x14ac:dyDescent="0.2">
      <c r="G284" s="240"/>
    </row>
    <row r="285" spans="7:7" s="133" customFormat="1" x14ac:dyDescent="0.2">
      <c r="G285" s="240"/>
    </row>
    <row r="286" spans="7:7" s="133" customFormat="1" x14ac:dyDescent="0.2">
      <c r="G286" s="240"/>
    </row>
    <row r="287" spans="7:7" s="133" customFormat="1" x14ac:dyDescent="0.2">
      <c r="G287" s="240"/>
    </row>
    <row r="288" spans="7:7" s="133" customFormat="1" x14ac:dyDescent="0.2">
      <c r="G288" s="240"/>
    </row>
    <row r="289" spans="7:7" s="133" customFormat="1" x14ac:dyDescent="0.2">
      <c r="G289" s="240"/>
    </row>
    <row r="290" spans="7:7" s="133" customFormat="1" x14ac:dyDescent="0.2">
      <c r="G290" s="240"/>
    </row>
    <row r="291" spans="7:7" s="133" customFormat="1" x14ac:dyDescent="0.2">
      <c r="G291" s="240"/>
    </row>
    <row r="292" spans="7:7" s="133" customFormat="1" x14ac:dyDescent="0.2">
      <c r="G292" s="240"/>
    </row>
    <row r="293" spans="7:7" s="133" customFormat="1" x14ac:dyDescent="0.2">
      <c r="G293" s="240"/>
    </row>
    <row r="294" spans="7:7" s="133" customFormat="1" x14ac:dyDescent="0.2">
      <c r="G294" s="240"/>
    </row>
    <row r="295" spans="7:7" s="133" customFormat="1" x14ac:dyDescent="0.2">
      <c r="G295" s="240"/>
    </row>
    <row r="296" spans="7:7" s="133" customFormat="1" x14ac:dyDescent="0.2">
      <c r="G296" s="240"/>
    </row>
    <row r="297" spans="7:7" s="133" customFormat="1" x14ac:dyDescent="0.2">
      <c r="G297" s="240"/>
    </row>
    <row r="298" spans="7:7" s="133" customFormat="1" x14ac:dyDescent="0.2">
      <c r="G298" s="240"/>
    </row>
    <row r="299" spans="7:7" s="133" customFormat="1" x14ac:dyDescent="0.2">
      <c r="G299" s="240"/>
    </row>
    <row r="300" spans="7:7" s="133" customFormat="1" x14ac:dyDescent="0.2">
      <c r="G300" s="240"/>
    </row>
    <row r="301" spans="7:7" s="133" customFormat="1" x14ac:dyDescent="0.2">
      <c r="G301" s="240"/>
    </row>
    <row r="302" spans="7:7" s="133" customFormat="1" x14ac:dyDescent="0.2">
      <c r="G302" s="240"/>
    </row>
    <row r="303" spans="7:7" s="133" customFormat="1" x14ac:dyDescent="0.2">
      <c r="G303" s="240"/>
    </row>
    <row r="304" spans="7:7" s="133" customFormat="1" x14ac:dyDescent="0.2">
      <c r="G304" s="240"/>
    </row>
    <row r="305" spans="7:7" s="133" customFormat="1" x14ac:dyDescent="0.2">
      <c r="G305" s="240"/>
    </row>
    <row r="306" spans="7:7" s="133" customFormat="1" x14ac:dyDescent="0.2">
      <c r="G306" s="240"/>
    </row>
    <row r="307" spans="7:7" s="133" customFormat="1" x14ac:dyDescent="0.2">
      <c r="G307" s="240"/>
    </row>
    <row r="308" spans="7:7" s="133" customFormat="1" x14ac:dyDescent="0.2">
      <c r="G308" s="240"/>
    </row>
    <row r="309" spans="7:7" s="133" customFormat="1" x14ac:dyDescent="0.2">
      <c r="G309" s="240"/>
    </row>
    <row r="310" spans="7:7" s="133" customFormat="1" x14ac:dyDescent="0.2">
      <c r="G310" s="240"/>
    </row>
    <row r="311" spans="7:7" s="133" customFormat="1" x14ac:dyDescent="0.2">
      <c r="G311" s="240"/>
    </row>
    <row r="312" spans="7:7" s="133" customFormat="1" x14ac:dyDescent="0.2">
      <c r="G312" s="240"/>
    </row>
    <row r="313" spans="7:7" s="133" customFormat="1" x14ac:dyDescent="0.2">
      <c r="G313" s="240"/>
    </row>
    <row r="314" spans="7:7" s="133" customFormat="1" x14ac:dyDescent="0.2">
      <c r="G314" s="240"/>
    </row>
    <row r="315" spans="7:7" s="133" customFormat="1" x14ac:dyDescent="0.2">
      <c r="G315" s="240"/>
    </row>
    <row r="316" spans="7:7" s="133" customFormat="1" x14ac:dyDescent="0.2">
      <c r="G316" s="240"/>
    </row>
    <row r="317" spans="7:7" s="133" customFormat="1" x14ac:dyDescent="0.2">
      <c r="G317" s="240"/>
    </row>
    <row r="318" spans="7:7" s="133" customFormat="1" x14ac:dyDescent="0.2">
      <c r="G318" s="240"/>
    </row>
    <row r="319" spans="7:7" s="133" customFormat="1" x14ac:dyDescent="0.2">
      <c r="G319" s="240"/>
    </row>
    <row r="320" spans="7:7" s="133" customFormat="1" x14ac:dyDescent="0.2">
      <c r="G320" s="240"/>
    </row>
    <row r="321" spans="7:7" s="133" customFormat="1" x14ac:dyDescent="0.2">
      <c r="G321" s="240"/>
    </row>
    <row r="322" spans="7:7" s="133" customFormat="1" x14ac:dyDescent="0.2">
      <c r="G322" s="240"/>
    </row>
    <row r="323" spans="7:7" s="133" customFormat="1" x14ac:dyDescent="0.2">
      <c r="G323" s="240"/>
    </row>
    <row r="324" spans="7:7" s="133" customFormat="1" x14ac:dyDescent="0.2">
      <c r="G324" s="240"/>
    </row>
    <row r="325" spans="7:7" s="133" customFormat="1" x14ac:dyDescent="0.2">
      <c r="G325" s="240"/>
    </row>
    <row r="326" spans="7:7" s="133" customFormat="1" x14ac:dyDescent="0.2">
      <c r="G326" s="240"/>
    </row>
    <row r="327" spans="7:7" s="133" customFormat="1" x14ac:dyDescent="0.2">
      <c r="G327" s="240"/>
    </row>
    <row r="328" spans="7:7" s="133" customFormat="1" x14ac:dyDescent="0.2">
      <c r="G328" s="240"/>
    </row>
    <row r="329" spans="7:7" s="133" customFormat="1" x14ac:dyDescent="0.2">
      <c r="G329" s="240"/>
    </row>
    <row r="330" spans="7:7" s="133" customFormat="1" x14ac:dyDescent="0.2">
      <c r="G330" s="240"/>
    </row>
    <row r="331" spans="7:7" s="133" customFormat="1" x14ac:dyDescent="0.2">
      <c r="G331" s="240"/>
    </row>
    <row r="332" spans="7:7" s="133" customFormat="1" x14ac:dyDescent="0.2">
      <c r="G332" s="240"/>
    </row>
    <row r="333" spans="7:7" s="133" customFormat="1" x14ac:dyDescent="0.2">
      <c r="G333" s="240"/>
    </row>
    <row r="334" spans="7:7" s="133" customFormat="1" x14ac:dyDescent="0.2">
      <c r="G334" s="240"/>
    </row>
    <row r="335" spans="7:7" s="133" customFormat="1" x14ac:dyDescent="0.2">
      <c r="G335" s="240"/>
    </row>
    <row r="336" spans="7:7" s="133" customFormat="1" x14ac:dyDescent="0.2">
      <c r="G336" s="240"/>
    </row>
    <row r="337" spans="7:7" s="133" customFormat="1" x14ac:dyDescent="0.2">
      <c r="G337" s="240"/>
    </row>
    <row r="338" spans="7:7" s="133" customFormat="1" x14ac:dyDescent="0.2">
      <c r="G338" s="240"/>
    </row>
    <row r="339" spans="7:7" s="133" customFormat="1" x14ac:dyDescent="0.2">
      <c r="G339" s="240"/>
    </row>
    <row r="340" spans="7:7" s="133" customFormat="1" x14ac:dyDescent="0.2">
      <c r="G340" s="240"/>
    </row>
    <row r="341" spans="7:7" s="133" customFormat="1" x14ac:dyDescent="0.2">
      <c r="G341" s="240"/>
    </row>
    <row r="342" spans="7:7" s="133" customFormat="1" x14ac:dyDescent="0.2">
      <c r="G342" s="240"/>
    </row>
    <row r="343" spans="7:7" s="133" customFormat="1" x14ac:dyDescent="0.2">
      <c r="G343" s="240"/>
    </row>
    <row r="344" spans="7:7" s="133" customFormat="1" x14ac:dyDescent="0.2">
      <c r="G344" s="240"/>
    </row>
    <row r="345" spans="7:7" s="133" customFormat="1" x14ac:dyDescent="0.2">
      <c r="G345" s="240"/>
    </row>
    <row r="346" spans="7:7" s="133" customFormat="1" x14ac:dyDescent="0.2">
      <c r="G346" s="240"/>
    </row>
    <row r="347" spans="7:7" s="133" customFormat="1" x14ac:dyDescent="0.2">
      <c r="G347" s="240"/>
    </row>
    <row r="348" spans="7:7" s="133" customFormat="1" x14ac:dyDescent="0.2">
      <c r="G348" s="240"/>
    </row>
    <row r="349" spans="7:7" s="133" customFormat="1" x14ac:dyDescent="0.2">
      <c r="G349" s="240"/>
    </row>
    <row r="350" spans="7:7" s="133" customFormat="1" x14ac:dyDescent="0.2">
      <c r="G350" s="240"/>
    </row>
    <row r="351" spans="7:7" s="133" customFormat="1" x14ac:dyDescent="0.2">
      <c r="G351" s="240"/>
    </row>
    <row r="352" spans="7:7" s="133" customFormat="1" x14ac:dyDescent="0.2">
      <c r="G352" s="240"/>
    </row>
    <row r="353" spans="7:7" s="133" customFormat="1" x14ac:dyDescent="0.2">
      <c r="G353" s="240"/>
    </row>
    <row r="354" spans="7:7" s="133" customFormat="1" x14ac:dyDescent="0.2">
      <c r="G354" s="240"/>
    </row>
    <row r="355" spans="7:7" s="133" customFormat="1" x14ac:dyDescent="0.2">
      <c r="G355" s="240"/>
    </row>
    <row r="356" spans="7:7" s="133" customFormat="1" x14ac:dyDescent="0.2">
      <c r="G356" s="240"/>
    </row>
    <row r="357" spans="7:7" s="133" customFormat="1" x14ac:dyDescent="0.2">
      <c r="G357" s="240"/>
    </row>
    <row r="358" spans="7:7" s="133" customFormat="1" x14ac:dyDescent="0.2">
      <c r="G358" s="240"/>
    </row>
    <row r="359" spans="7:7" s="133" customFormat="1" x14ac:dyDescent="0.2">
      <c r="G359" s="240"/>
    </row>
    <row r="360" spans="7:7" s="133" customFormat="1" x14ac:dyDescent="0.2">
      <c r="G360" s="240"/>
    </row>
    <row r="361" spans="7:7" s="133" customFormat="1" x14ac:dyDescent="0.2">
      <c r="G361" s="240"/>
    </row>
    <row r="362" spans="7:7" s="133" customFormat="1" x14ac:dyDescent="0.2">
      <c r="G362" s="240"/>
    </row>
    <row r="363" spans="7:7" s="133" customFormat="1" x14ac:dyDescent="0.2">
      <c r="G363" s="240"/>
    </row>
    <row r="364" spans="7:7" s="133" customFormat="1" x14ac:dyDescent="0.2">
      <c r="G364" s="240"/>
    </row>
    <row r="365" spans="7:7" s="133" customFormat="1" x14ac:dyDescent="0.2">
      <c r="G365" s="240"/>
    </row>
    <row r="366" spans="7:7" s="133" customFormat="1" x14ac:dyDescent="0.2">
      <c r="G366" s="240"/>
    </row>
    <row r="367" spans="7:7" s="133" customFormat="1" x14ac:dyDescent="0.2">
      <c r="G367" s="240"/>
    </row>
    <row r="368" spans="7:7" s="133" customFormat="1" x14ac:dyDescent="0.2">
      <c r="G368" s="240"/>
    </row>
    <row r="369" spans="7:7" s="133" customFormat="1" x14ac:dyDescent="0.2">
      <c r="G369" s="240"/>
    </row>
    <row r="370" spans="7:7" s="133" customFormat="1" x14ac:dyDescent="0.2">
      <c r="G370" s="240"/>
    </row>
    <row r="371" spans="7:7" s="133" customFormat="1" x14ac:dyDescent="0.2">
      <c r="G371" s="240"/>
    </row>
    <row r="372" spans="7:7" s="133" customFormat="1" x14ac:dyDescent="0.2">
      <c r="G372" s="240"/>
    </row>
    <row r="373" spans="7:7" s="133" customFormat="1" x14ac:dyDescent="0.2">
      <c r="G373" s="240"/>
    </row>
    <row r="374" spans="7:7" s="133" customFormat="1" x14ac:dyDescent="0.2">
      <c r="G374" s="240"/>
    </row>
    <row r="375" spans="7:7" s="133" customFormat="1" x14ac:dyDescent="0.2">
      <c r="G375" s="240"/>
    </row>
    <row r="376" spans="7:7" s="133" customFormat="1" x14ac:dyDescent="0.2">
      <c r="G376" s="240"/>
    </row>
    <row r="377" spans="7:7" s="133" customFormat="1" x14ac:dyDescent="0.2">
      <c r="G377" s="240"/>
    </row>
    <row r="378" spans="7:7" s="133" customFormat="1" x14ac:dyDescent="0.2">
      <c r="G378" s="240"/>
    </row>
    <row r="379" spans="7:7" s="133" customFormat="1" x14ac:dyDescent="0.2">
      <c r="G379" s="240"/>
    </row>
    <row r="380" spans="7:7" s="133" customFormat="1" x14ac:dyDescent="0.2">
      <c r="G380" s="240"/>
    </row>
    <row r="381" spans="7:7" s="133" customFormat="1" x14ac:dyDescent="0.2">
      <c r="G381" s="240"/>
    </row>
    <row r="382" spans="7:7" s="133" customFormat="1" x14ac:dyDescent="0.2">
      <c r="G382" s="240"/>
    </row>
    <row r="383" spans="7:7" s="133" customFormat="1" x14ac:dyDescent="0.2">
      <c r="G383" s="240"/>
    </row>
    <row r="384" spans="7:7" s="133" customFormat="1" x14ac:dyDescent="0.2">
      <c r="G384" s="240"/>
    </row>
    <row r="385" spans="7:7" s="133" customFormat="1" x14ac:dyDescent="0.2">
      <c r="G385" s="240"/>
    </row>
    <row r="386" spans="7:7" s="133" customFormat="1" x14ac:dyDescent="0.2">
      <c r="G386" s="240"/>
    </row>
    <row r="387" spans="7:7" s="133" customFormat="1" x14ac:dyDescent="0.2">
      <c r="G387" s="240"/>
    </row>
    <row r="388" spans="7:7" s="133" customFormat="1" x14ac:dyDescent="0.2">
      <c r="G388" s="240"/>
    </row>
    <row r="389" spans="7:7" s="133" customFormat="1" x14ac:dyDescent="0.2">
      <c r="G389" s="240"/>
    </row>
    <row r="390" spans="7:7" s="133" customFormat="1" x14ac:dyDescent="0.2">
      <c r="G390" s="240"/>
    </row>
    <row r="391" spans="7:7" s="133" customFormat="1" x14ac:dyDescent="0.2">
      <c r="G391" s="240"/>
    </row>
    <row r="392" spans="7:7" s="133" customFormat="1" x14ac:dyDescent="0.2">
      <c r="G392" s="240"/>
    </row>
    <row r="393" spans="7:7" s="133" customFormat="1" x14ac:dyDescent="0.2">
      <c r="G393" s="240"/>
    </row>
    <row r="394" spans="7:7" s="133" customFormat="1" x14ac:dyDescent="0.2">
      <c r="G394" s="240"/>
    </row>
    <row r="395" spans="7:7" s="133" customFormat="1" x14ac:dyDescent="0.2">
      <c r="G395" s="240"/>
    </row>
    <row r="396" spans="7:7" s="133" customFormat="1" x14ac:dyDescent="0.2">
      <c r="G396" s="240"/>
    </row>
    <row r="397" spans="7:7" s="133" customFormat="1" x14ac:dyDescent="0.2">
      <c r="G397" s="240"/>
    </row>
    <row r="398" spans="7:7" s="133" customFormat="1" x14ac:dyDescent="0.2">
      <c r="G398" s="240"/>
    </row>
    <row r="399" spans="7:7" s="133" customFormat="1" x14ac:dyDescent="0.2">
      <c r="G399" s="240"/>
    </row>
    <row r="400" spans="7:7" s="133" customFormat="1" x14ac:dyDescent="0.2">
      <c r="G400" s="240"/>
    </row>
    <row r="401" spans="7:7" s="133" customFormat="1" x14ac:dyDescent="0.2">
      <c r="G401" s="240"/>
    </row>
    <row r="402" spans="7:7" s="133" customFormat="1" x14ac:dyDescent="0.2">
      <c r="G402" s="240"/>
    </row>
    <row r="403" spans="7:7" s="133" customFormat="1" x14ac:dyDescent="0.2">
      <c r="G403" s="240"/>
    </row>
    <row r="404" spans="7:7" s="133" customFormat="1" x14ac:dyDescent="0.2">
      <c r="G404" s="240"/>
    </row>
    <row r="405" spans="7:7" s="133" customFormat="1" x14ac:dyDescent="0.2">
      <c r="G405" s="240"/>
    </row>
    <row r="406" spans="7:7" s="133" customFormat="1" x14ac:dyDescent="0.2">
      <c r="G406" s="240"/>
    </row>
    <row r="407" spans="7:7" s="133" customFormat="1" x14ac:dyDescent="0.2">
      <c r="G407" s="240"/>
    </row>
    <row r="408" spans="7:7" s="133" customFormat="1" x14ac:dyDescent="0.2">
      <c r="G408" s="240"/>
    </row>
    <row r="409" spans="7:7" s="133" customFormat="1" x14ac:dyDescent="0.2">
      <c r="G409" s="240"/>
    </row>
    <row r="410" spans="7:7" s="133" customFormat="1" x14ac:dyDescent="0.2">
      <c r="G410" s="240"/>
    </row>
    <row r="411" spans="7:7" s="133" customFormat="1" x14ac:dyDescent="0.2">
      <c r="G411" s="240"/>
    </row>
    <row r="412" spans="7:7" s="133" customFormat="1" x14ac:dyDescent="0.2">
      <c r="G412" s="240"/>
    </row>
    <row r="413" spans="7:7" s="133" customFormat="1" x14ac:dyDescent="0.2">
      <c r="G413" s="240"/>
    </row>
    <row r="414" spans="7:7" s="133" customFormat="1" x14ac:dyDescent="0.2">
      <c r="G414" s="240"/>
    </row>
    <row r="415" spans="7:7" s="133" customFormat="1" x14ac:dyDescent="0.2">
      <c r="G415" s="240"/>
    </row>
    <row r="416" spans="7:7" s="133" customFormat="1" x14ac:dyDescent="0.2">
      <c r="G416" s="240"/>
    </row>
    <row r="417" spans="7:7" s="133" customFormat="1" x14ac:dyDescent="0.2">
      <c r="G417" s="240"/>
    </row>
    <row r="418" spans="7:7" s="133" customFormat="1" x14ac:dyDescent="0.2">
      <c r="G418" s="240"/>
    </row>
    <row r="419" spans="7:7" s="133" customFormat="1" x14ac:dyDescent="0.2">
      <c r="G419" s="240"/>
    </row>
    <row r="420" spans="7:7" s="133" customFormat="1" x14ac:dyDescent="0.2">
      <c r="G420" s="240"/>
    </row>
    <row r="421" spans="7:7" s="133" customFormat="1" x14ac:dyDescent="0.2">
      <c r="G421" s="240"/>
    </row>
    <row r="422" spans="7:7" s="133" customFormat="1" x14ac:dyDescent="0.2">
      <c r="G422" s="240"/>
    </row>
    <row r="423" spans="7:7" s="133" customFormat="1" x14ac:dyDescent="0.2">
      <c r="G423" s="240"/>
    </row>
    <row r="424" spans="7:7" s="133" customFormat="1" x14ac:dyDescent="0.2">
      <c r="G424" s="240"/>
    </row>
    <row r="425" spans="7:7" s="133" customFormat="1" x14ac:dyDescent="0.2">
      <c r="G425" s="240"/>
    </row>
    <row r="426" spans="7:7" s="133" customFormat="1" x14ac:dyDescent="0.2">
      <c r="G426" s="240"/>
    </row>
    <row r="427" spans="7:7" s="133" customFormat="1" x14ac:dyDescent="0.2">
      <c r="G427" s="240"/>
    </row>
    <row r="428" spans="7:7" s="133" customFormat="1" x14ac:dyDescent="0.2">
      <c r="G428" s="240"/>
    </row>
    <row r="429" spans="7:7" s="133" customFormat="1" x14ac:dyDescent="0.2">
      <c r="G429" s="240"/>
    </row>
    <row r="430" spans="7:7" s="133" customFormat="1" x14ac:dyDescent="0.2">
      <c r="G430" s="240"/>
    </row>
    <row r="431" spans="7:7" s="133" customFormat="1" x14ac:dyDescent="0.2">
      <c r="G431" s="240"/>
    </row>
    <row r="432" spans="7:7" s="133" customFormat="1" x14ac:dyDescent="0.2">
      <c r="G432" s="240"/>
    </row>
    <row r="433" spans="7:7" s="133" customFormat="1" x14ac:dyDescent="0.2">
      <c r="G433" s="240"/>
    </row>
    <row r="434" spans="7:7" s="133" customFormat="1" x14ac:dyDescent="0.2">
      <c r="G434" s="240"/>
    </row>
    <row r="435" spans="7:7" s="133" customFormat="1" x14ac:dyDescent="0.2">
      <c r="G435" s="240"/>
    </row>
    <row r="436" spans="7:7" s="133" customFormat="1" x14ac:dyDescent="0.2">
      <c r="G436" s="240"/>
    </row>
    <row r="437" spans="7:7" s="133" customFormat="1" x14ac:dyDescent="0.2">
      <c r="G437" s="240"/>
    </row>
    <row r="438" spans="7:7" s="133" customFormat="1" x14ac:dyDescent="0.2">
      <c r="G438" s="240"/>
    </row>
    <row r="439" spans="7:7" s="133" customFormat="1" x14ac:dyDescent="0.2">
      <c r="G439" s="240"/>
    </row>
    <row r="440" spans="7:7" s="133" customFormat="1" x14ac:dyDescent="0.2">
      <c r="G440" s="240"/>
    </row>
    <row r="441" spans="7:7" s="133" customFormat="1" x14ac:dyDescent="0.2">
      <c r="G441" s="240"/>
    </row>
    <row r="442" spans="7:7" s="133" customFormat="1" x14ac:dyDescent="0.2">
      <c r="G442" s="240"/>
    </row>
    <row r="443" spans="7:7" s="133" customFormat="1" x14ac:dyDescent="0.2">
      <c r="G443" s="240"/>
    </row>
    <row r="444" spans="7:7" s="133" customFormat="1" x14ac:dyDescent="0.2">
      <c r="G444" s="240"/>
    </row>
    <row r="445" spans="7:7" s="133" customFormat="1" x14ac:dyDescent="0.2">
      <c r="G445" s="240"/>
    </row>
    <row r="446" spans="7:7" s="133" customFormat="1" x14ac:dyDescent="0.2">
      <c r="G446" s="240"/>
    </row>
    <row r="447" spans="7:7" s="133" customFormat="1" x14ac:dyDescent="0.2">
      <c r="G447" s="240"/>
    </row>
    <row r="448" spans="7:7" s="133" customFormat="1" x14ac:dyDescent="0.2">
      <c r="G448" s="240"/>
    </row>
    <row r="449" spans="7:7" s="133" customFormat="1" x14ac:dyDescent="0.2">
      <c r="G449" s="240"/>
    </row>
    <row r="450" spans="7:7" s="133" customFormat="1" x14ac:dyDescent="0.2">
      <c r="G450" s="240"/>
    </row>
    <row r="451" spans="7:7" s="133" customFormat="1" x14ac:dyDescent="0.2">
      <c r="G451" s="240"/>
    </row>
    <row r="452" spans="7:7" s="133" customFormat="1" x14ac:dyDescent="0.2">
      <c r="G452" s="240"/>
    </row>
    <row r="453" spans="7:7" s="133" customFormat="1" x14ac:dyDescent="0.2">
      <c r="G453" s="240"/>
    </row>
    <row r="454" spans="7:7" s="133" customFormat="1" x14ac:dyDescent="0.2">
      <c r="G454" s="240"/>
    </row>
    <row r="455" spans="7:7" s="133" customFormat="1" x14ac:dyDescent="0.2">
      <c r="G455" s="240"/>
    </row>
    <row r="456" spans="7:7" s="133" customFormat="1" x14ac:dyDescent="0.2">
      <c r="G456" s="240"/>
    </row>
    <row r="457" spans="7:7" s="133" customFormat="1" x14ac:dyDescent="0.2">
      <c r="G457" s="240"/>
    </row>
    <row r="458" spans="7:7" s="133" customFormat="1" x14ac:dyDescent="0.2">
      <c r="G458" s="240"/>
    </row>
    <row r="459" spans="7:7" s="133" customFormat="1" x14ac:dyDescent="0.2">
      <c r="G459" s="240"/>
    </row>
    <row r="460" spans="7:7" s="133" customFormat="1" x14ac:dyDescent="0.2">
      <c r="G460" s="240"/>
    </row>
    <row r="461" spans="7:7" s="133" customFormat="1" x14ac:dyDescent="0.2">
      <c r="G461" s="240"/>
    </row>
    <row r="462" spans="7:7" s="133" customFormat="1" x14ac:dyDescent="0.2">
      <c r="G462" s="240"/>
    </row>
    <row r="463" spans="7:7" s="133" customFormat="1" x14ac:dyDescent="0.2">
      <c r="G463" s="240"/>
    </row>
    <row r="464" spans="7:7" s="133" customFormat="1" x14ac:dyDescent="0.2">
      <c r="G464" s="240"/>
    </row>
    <row r="465" spans="7:7" s="133" customFormat="1" x14ac:dyDescent="0.2">
      <c r="G465" s="240"/>
    </row>
    <row r="466" spans="7:7" s="133" customFormat="1" x14ac:dyDescent="0.2">
      <c r="G466" s="240"/>
    </row>
    <row r="467" spans="7:7" s="133" customFormat="1" x14ac:dyDescent="0.2">
      <c r="G467" s="240"/>
    </row>
    <row r="468" spans="7:7" s="133" customFormat="1" x14ac:dyDescent="0.2">
      <c r="G468" s="240"/>
    </row>
    <row r="469" spans="7:7" s="133" customFormat="1" x14ac:dyDescent="0.2">
      <c r="G469" s="240"/>
    </row>
    <row r="470" spans="7:7" s="133" customFormat="1" x14ac:dyDescent="0.2">
      <c r="G470" s="240"/>
    </row>
    <row r="471" spans="7:7" s="133" customFormat="1" x14ac:dyDescent="0.2">
      <c r="G471" s="240"/>
    </row>
    <row r="472" spans="7:7" s="133" customFormat="1" x14ac:dyDescent="0.2">
      <c r="G472" s="240"/>
    </row>
    <row r="473" spans="7:7" s="133" customFormat="1" x14ac:dyDescent="0.2">
      <c r="G473" s="240"/>
    </row>
    <row r="474" spans="7:7" s="133" customFormat="1" x14ac:dyDescent="0.2">
      <c r="G474" s="240"/>
    </row>
    <row r="475" spans="7:7" s="133" customFormat="1" x14ac:dyDescent="0.2">
      <c r="G475" s="240"/>
    </row>
    <row r="476" spans="7:7" s="133" customFormat="1" x14ac:dyDescent="0.2">
      <c r="G476" s="240"/>
    </row>
    <row r="477" spans="7:7" s="133" customFormat="1" x14ac:dyDescent="0.2">
      <c r="G477" s="240"/>
    </row>
    <row r="478" spans="7:7" s="133" customFormat="1" x14ac:dyDescent="0.2">
      <c r="G478" s="240"/>
    </row>
    <row r="479" spans="7:7" s="133" customFormat="1" x14ac:dyDescent="0.2">
      <c r="G479" s="240"/>
    </row>
    <row r="480" spans="7:7" s="133" customFormat="1" x14ac:dyDescent="0.2">
      <c r="G480" s="240"/>
    </row>
    <row r="481" spans="7:7" s="133" customFormat="1" x14ac:dyDescent="0.2">
      <c r="G481" s="240"/>
    </row>
    <row r="482" spans="7:7" s="133" customFormat="1" x14ac:dyDescent="0.2">
      <c r="G482" s="240"/>
    </row>
    <row r="483" spans="7:7" s="133" customFormat="1" x14ac:dyDescent="0.2">
      <c r="G483" s="240"/>
    </row>
    <row r="484" spans="7:7" s="133" customFormat="1" x14ac:dyDescent="0.2">
      <c r="G484" s="240"/>
    </row>
    <row r="485" spans="7:7" s="133" customFormat="1" x14ac:dyDescent="0.2">
      <c r="G485" s="240"/>
    </row>
    <row r="486" spans="7:7" s="133" customFormat="1" x14ac:dyDescent="0.2">
      <c r="G486" s="240"/>
    </row>
    <row r="487" spans="7:7" s="133" customFormat="1" x14ac:dyDescent="0.2">
      <c r="G487" s="240"/>
    </row>
    <row r="488" spans="7:7" s="133" customFormat="1" x14ac:dyDescent="0.2">
      <c r="G488" s="240"/>
    </row>
    <row r="489" spans="7:7" s="133" customFormat="1" x14ac:dyDescent="0.2">
      <c r="G489" s="240"/>
    </row>
    <row r="490" spans="7:7" s="133" customFormat="1" x14ac:dyDescent="0.2">
      <c r="G490" s="240"/>
    </row>
    <row r="491" spans="7:7" s="133" customFormat="1" x14ac:dyDescent="0.2">
      <c r="G491" s="240"/>
    </row>
    <row r="492" spans="7:7" s="133" customFormat="1" x14ac:dyDescent="0.2">
      <c r="G492" s="240"/>
    </row>
    <row r="493" spans="7:7" s="133" customFormat="1" x14ac:dyDescent="0.2">
      <c r="G493" s="240"/>
    </row>
    <row r="494" spans="7:7" s="133" customFormat="1" x14ac:dyDescent="0.2">
      <c r="G494" s="240"/>
    </row>
    <row r="495" spans="7:7" s="133" customFormat="1" x14ac:dyDescent="0.2">
      <c r="G495" s="240"/>
    </row>
    <row r="496" spans="7:7" s="133" customFormat="1" x14ac:dyDescent="0.2">
      <c r="G496" s="240"/>
    </row>
    <row r="497" spans="7:7" s="133" customFormat="1" x14ac:dyDescent="0.2">
      <c r="G497" s="240"/>
    </row>
    <row r="498" spans="7:7" s="133" customFormat="1" x14ac:dyDescent="0.2">
      <c r="G498" s="240"/>
    </row>
    <row r="499" spans="7:7" s="133" customFormat="1" x14ac:dyDescent="0.2">
      <c r="G499" s="240"/>
    </row>
    <row r="500" spans="7:7" s="133" customFormat="1" x14ac:dyDescent="0.2">
      <c r="G500" s="240"/>
    </row>
    <row r="501" spans="7:7" s="133" customFormat="1" x14ac:dyDescent="0.2">
      <c r="G501" s="240"/>
    </row>
    <row r="502" spans="7:7" s="133" customFormat="1" x14ac:dyDescent="0.2">
      <c r="G502" s="240"/>
    </row>
    <row r="503" spans="7:7" s="133" customFormat="1" x14ac:dyDescent="0.2">
      <c r="G503" s="240"/>
    </row>
    <row r="504" spans="7:7" s="133" customFormat="1" x14ac:dyDescent="0.2">
      <c r="G504" s="240"/>
    </row>
    <row r="505" spans="7:7" s="133" customFormat="1" x14ac:dyDescent="0.2">
      <c r="G505" s="240"/>
    </row>
    <row r="506" spans="7:7" s="133" customFormat="1" x14ac:dyDescent="0.2">
      <c r="G506" s="240"/>
    </row>
    <row r="507" spans="7:7" s="133" customFormat="1" x14ac:dyDescent="0.2">
      <c r="G507" s="240"/>
    </row>
    <row r="508" spans="7:7" s="133" customFormat="1" x14ac:dyDescent="0.2">
      <c r="G508" s="240"/>
    </row>
    <row r="509" spans="7:7" s="133" customFormat="1" x14ac:dyDescent="0.2">
      <c r="G509" s="240"/>
    </row>
    <row r="510" spans="7:7" s="133" customFormat="1" x14ac:dyDescent="0.2">
      <c r="G510" s="240"/>
    </row>
    <row r="511" spans="7:7" s="133" customFormat="1" x14ac:dyDescent="0.2">
      <c r="G511" s="240"/>
    </row>
    <row r="512" spans="7:7" s="133" customFormat="1" x14ac:dyDescent="0.2">
      <c r="G512" s="240"/>
    </row>
    <row r="513" spans="7:7" s="133" customFormat="1" x14ac:dyDescent="0.2">
      <c r="G513" s="240"/>
    </row>
    <row r="514" spans="7:7" s="133" customFormat="1" x14ac:dyDescent="0.2">
      <c r="G514" s="240"/>
    </row>
    <row r="515" spans="7:7" s="133" customFormat="1" x14ac:dyDescent="0.2">
      <c r="G515" s="240"/>
    </row>
    <row r="516" spans="7:7" s="133" customFormat="1" x14ac:dyDescent="0.2">
      <c r="G516" s="240"/>
    </row>
    <row r="517" spans="7:7" s="133" customFormat="1" x14ac:dyDescent="0.2">
      <c r="G517" s="240"/>
    </row>
    <row r="518" spans="7:7" s="133" customFormat="1" x14ac:dyDescent="0.2">
      <c r="G518" s="240"/>
    </row>
    <row r="519" spans="7:7" s="133" customFormat="1" x14ac:dyDescent="0.2">
      <c r="G519" s="240"/>
    </row>
    <row r="520" spans="7:7" s="133" customFormat="1" x14ac:dyDescent="0.2">
      <c r="G520" s="240"/>
    </row>
    <row r="521" spans="7:7" s="133" customFormat="1" x14ac:dyDescent="0.2">
      <c r="G521" s="240"/>
    </row>
    <row r="522" spans="7:7" s="133" customFormat="1" x14ac:dyDescent="0.2">
      <c r="G522" s="240"/>
    </row>
    <row r="523" spans="7:7" s="133" customFormat="1" x14ac:dyDescent="0.2">
      <c r="G523" s="240"/>
    </row>
    <row r="524" spans="7:7" s="133" customFormat="1" x14ac:dyDescent="0.2">
      <c r="G524" s="240"/>
    </row>
    <row r="525" spans="7:7" s="133" customFormat="1" x14ac:dyDescent="0.2">
      <c r="G525" s="240"/>
    </row>
    <row r="526" spans="7:7" s="133" customFormat="1" x14ac:dyDescent="0.2">
      <c r="G526" s="240"/>
    </row>
    <row r="527" spans="7:7" s="133" customFormat="1" x14ac:dyDescent="0.2">
      <c r="G527" s="240"/>
    </row>
    <row r="528" spans="7:7" s="133" customFormat="1" x14ac:dyDescent="0.2">
      <c r="G528" s="240"/>
    </row>
    <row r="529" spans="7:7" s="133" customFormat="1" x14ac:dyDescent="0.2">
      <c r="G529" s="240"/>
    </row>
    <row r="530" spans="7:7" s="133" customFormat="1" x14ac:dyDescent="0.2">
      <c r="G530" s="240"/>
    </row>
    <row r="531" spans="7:7" s="133" customFormat="1" x14ac:dyDescent="0.2">
      <c r="G531" s="240"/>
    </row>
    <row r="532" spans="7:7" s="133" customFormat="1" x14ac:dyDescent="0.2">
      <c r="G532" s="240"/>
    </row>
    <row r="533" spans="7:7" s="133" customFormat="1" x14ac:dyDescent="0.2">
      <c r="G533" s="240"/>
    </row>
    <row r="534" spans="7:7" s="133" customFormat="1" x14ac:dyDescent="0.2">
      <c r="G534" s="240"/>
    </row>
    <row r="535" spans="7:7" s="133" customFormat="1" x14ac:dyDescent="0.2">
      <c r="G535" s="240"/>
    </row>
    <row r="536" spans="7:7" s="133" customFormat="1" x14ac:dyDescent="0.2">
      <c r="G536" s="240"/>
    </row>
    <row r="537" spans="7:7" s="133" customFormat="1" x14ac:dyDescent="0.2">
      <c r="G537" s="240"/>
    </row>
    <row r="538" spans="7:7" s="133" customFormat="1" x14ac:dyDescent="0.2">
      <c r="G538" s="240"/>
    </row>
    <row r="539" spans="7:7" s="133" customFormat="1" x14ac:dyDescent="0.2">
      <c r="G539" s="240"/>
    </row>
    <row r="540" spans="7:7" s="133" customFormat="1" x14ac:dyDescent="0.2">
      <c r="G540" s="240"/>
    </row>
    <row r="541" spans="7:7" s="133" customFormat="1" x14ac:dyDescent="0.2">
      <c r="G541" s="240"/>
    </row>
    <row r="542" spans="7:7" s="133" customFormat="1" x14ac:dyDescent="0.2">
      <c r="G542" s="240"/>
    </row>
    <row r="543" spans="7:7" s="133" customFormat="1" x14ac:dyDescent="0.2">
      <c r="G543" s="240"/>
    </row>
    <row r="544" spans="7:7" s="133" customFormat="1" x14ac:dyDescent="0.2">
      <c r="G544" s="240"/>
    </row>
    <row r="545" spans="7:7" s="133" customFormat="1" x14ac:dyDescent="0.2">
      <c r="G545" s="240"/>
    </row>
    <row r="546" spans="7:7" s="133" customFormat="1" x14ac:dyDescent="0.2">
      <c r="G546" s="240"/>
    </row>
    <row r="547" spans="7:7" s="133" customFormat="1" x14ac:dyDescent="0.2">
      <c r="G547" s="240"/>
    </row>
    <row r="548" spans="7:7" s="133" customFormat="1" x14ac:dyDescent="0.2">
      <c r="G548" s="240"/>
    </row>
    <row r="549" spans="7:7" s="133" customFormat="1" x14ac:dyDescent="0.2">
      <c r="G549" s="240"/>
    </row>
    <row r="550" spans="7:7" s="133" customFormat="1" x14ac:dyDescent="0.2">
      <c r="G550" s="240"/>
    </row>
    <row r="551" spans="7:7" s="133" customFormat="1" x14ac:dyDescent="0.2">
      <c r="G551" s="240"/>
    </row>
    <row r="552" spans="7:7" s="133" customFormat="1" x14ac:dyDescent="0.2">
      <c r="G552" s="240"/>
    </row>
    <row r="553" spans="7:7" s="133" customFormat="1" x14ac:dyDescent="0.2">
      <c r="G553" s="240"/>
    </row>
    <row r="554" spans="7:7" s="133" customFormat="1" x14ac:dyDescent="0.2">
      <c r="G554" s="240"/>
    </row>
    <row r="555" spans="7:7" s="133" customFormat="1" x14ac:dyDescent="0.2">
      <c r="G555" s="240"/>
    </row>
    <row r="556" spans="7:7" s="133" customFormat="1" x14ac:dyDescent="0.2">
      <c r="G556" s="240"/>
    </row>
    <row r="557" spans="7:7" s="133" customFormat="1" x14ac:dyDescent="0.2">
      <c r="G557" s="240"/>
    </row>
    <row r="558" spans="7:7" s="133" customFormat="1" x14ac:dyDescent="0.2">
      <c r="G558" s="240"/>
    </row>
    <row r="559" spans="7:7" s="133" customFormat="1" x14ac:dyDescent="0.2">
      <c r="G559" s="240"/>
    </row>
    <row r="560" spans="7:7" s="133" customFormat="1" x14ac:dyDescent="0.2">
      <c r="G560" s="240"/>
    </row>
    <row r="561" spans="7:7" s="133" customFormat="1" x14ac:dyDescent="0.2">
      <c r="G561" s="240"/>
    </row>
    <row r="562" spans="7:7" s="133" customFormat="1" x14ac:dyDescent="0.2">
      <c r="G562" s="240"/>
    </row>
    <row r="563" spans="7:7" s="133" customFormat="1" x14ac:dyDescent="0.2">
      <c r="G563" s="240"/>
    </row>
    <row r="564" spans="7:7" s="133" customFormat="1" x14ac:dyDescent="0.2">
      <c r="G564" s="240"/>
    </row>
    <row r="565" spans="7:7" s="133" customFormat="1" x14ac:dyDescent="0.2">
      <c r="G565" s="240"/>
    </row>
    <row r="566" spans="7:7" s="133" customFormat="1" x14ac:dyDescent="0.2">
      <c r="G566" s="240"/>
    </row>
    <row r="567" spans="7:7" s="133" customFormat="1" x14ac:dyDescent="0.2">
      <c r="G567" s="240"/>
    </row>
    <row r="568" spans="7:7" s="133" customFormat="1" x14ac:dyDescent="0.2">
      <c r="G568" s="240"/>
    </row>
    <row r="569" spans="7:7" s="133" customFormat="1" x14ac:dyDescent="0.2">
      <c r="G569" s="240"/>
    </row>
    <row r="570" spans="7:7" s="133" customFormat="1" x14ac:dyDescent="0.2">
      <c r="G570" s="240"/>
    </row>
    <row r="571" spans="7:7" s="133" customFormat="1" x14ac:dyDescent="0.2">
      <c r="G571" s="240"/>
    </row>
    <row r="572" spans="7:7" s="133" customFormat="1" x14ac:dyDescent="0.2">
      <c r="G572" s="240"/>
    </row>
    <row r="573" spans="7:7" s="133" customFormat="1" x14ac:dyDescent="0.2">
      <c r="G573" s="240"/>
    </row>
    <row r="574" spans="7:7" s="133" customFormat="1" x14ac:dyDescent="0.2">
      <c r="G574" s="240"/>
    </row>
    <row r="575" spans="7:7" s="133" customFormat="1" x14ac:dyDescent="0.2">
      <c r="G575" s="240"/>
    </row>
    <row r="576" spans="7:7" s="133" customFormat="1" x14ac:dyDescent="0.2">
      <c r="G576" s="240"/>
    </row>
    <row r="577" spans="7:7" s="133" customFormat="1" x14ac:dyDescent="0.2">
      <c r="G577" s="240"/>
    </row>
    <row r="578" spans="7:7" s="133" customFormat="1" x14ac:dyDescent="0.2">
      <c r="G578" s="240"/>
    </row>
    <row r="579" spans="7:7" s="133" customFormat="1" x14ac:dyDescent="0.2">
      <c r="G579" s="240"/>
    </row>
    <row r="580" spans="7:7" s="133" customFormat="1" x14ac:dyDescent="0.2">
      <c r="G580" s="240"/>
    </row>
    <row r="581" spans="7:7" s="133" customFormat="1" x14ac:dyDescent="0.2">
      <c r="G581" s="240"/>
    </row>
    <row r="582" spans="7:7" s="133" customFormat="1" x14ac:dyDescent="0.2">
      <c r="G582" s="240"/>
    </row>
    <row r="583" spans="7:7" s="133" customFormat="1" x14ac:dyDescent="0.2">
      <c r="G583" s="240"/>
    </row>
    <row r="584" spans="7:7" s="133" customFormat="1" x14ac:dyDescent="0.2">
      <c r="G584" s="240"/>
    </row>
    <row r="585" spans="7:7" s="133" customFormat="1" x14ac:dyDescent="0.2">
      <c r="G585" s="240"/>
    </row>
    <row r="586" spans="7:7" s="133" customFormat="1" x14ac:dyDescent="0.2">
      <c r="G586" s="240"/>
    </row>
    <row r="587" spans="7:7" s="133" customFormat="1" x14ac:dyDescent="0.2">
      <c r="G587" s="240"/>
    </row>
    <row r="588" spans="7:7" s="133" customFormat="1" x14ac:dyDescent="0.2">
      <c r="G588" s="240"/>
    </row>
    <row r="589" spans="7:7" s="133" customFormat="1" x14ac:dyDescent="0.2">
      <c r="G589" s="240"/>
    </row>
    <row r="590" spans="7:7" s="133" customFormat="1" x14ac:dyDescent="0.2">
      <c r="G590" s="240"/>
    </row>
    <row r="591" spans="7:7" s="133" customFormat="1" x14ac:dyDescent="0.2">
      <c r="G591" s="240"/>
    </row>
    <row r="592" spans="7:7" s="133" customFormat="1" x14ac:dyDescent="0.2">
      <c r="G592" s="240"/>
    </row>
    <row r="593" spans="7:7" s="133" customFormat="1" x14ac:dyDescent="0.2">
      <c r="G593" s="240"/>
    </row>
    <row r="594" spans="7:7" s="133" customFormat="1" x14ac:dyDescent="0.2">
      <c r="G594" s="240"/>
    </row>
    <row r="595" spans="7:7" s="133" customFormat="1" x14ac:dyDescent="0.2">
      <c r="G595" s="240"/>
    </row>
    <row r="596" spans="7:7" s="133" customFormat="1" x14ac:dyDescent="0.2">
      <c r="G596" s="240"/>
    </row>
    <row r="597" spans="7:7" s="133" customFormat="1" x14ac:dyDescent="0.2">
      <c r="G597" s="240"/>
    </row>
    <row r="598" spans="7:7" s="133" customFormat="1" x14ac:dyDescent="0.2">
      <c r="G598" s="240"/>
    </row>
    <row r="599" spans="7:7" s="133" customFormat="1" x14ac:dyDescent="0.2">
      <c r="G599" s="240"/>
    </row>
    <row r="600" spans="7:7" s="133" customFormat="1" x14ac:dyDescent="0.2">
      <c r="G600" s="240"/>
    </row>
    <row r="601" spans="7:7" s="133" customFormat="1" x14ac:dyDescent="0.2">
      <c r="G601" s="240"/>
    </row>
    <row r="602" spans="7:7" s="133" customFormat="1" x14ac:dyDescent="0.2">
      <c r="G602" s="240"/>
    </row>
    <row r="603" spans="7:7" s="133" customFormat="1" x14ac:dyDescent="0.2">
      <c r="G603" s="240"/>
    </row>
    <row r="604" spans="7:7" s="133" customFormat="1" x14ac:dyDescent="0.2">
      <c r="G604" s="240"/>
    </row>
    <row r="605" spans="7:7" s="133" customFormat="1" x14ac:dyDescent="0.2">
      <c r="G605" s="240"/>
    </row>
    <row r="606" spans="7:7" s="133" customFormat="1" x14ac:dyDescent="0.2">
      <c r="G606" s="240"/>
    </row>
    <row r="607" spans="7:7" s="133" customFormat="1" x14ac:dyDescent="0.2">
      <c r="G607" s="240"/>
    </row>
    <row r="608" spans="7:7" s="133" customFormat="1" x14ac:dyDescent="0.2">
      <c r="G608" s="240"/>
    </row>
    <row r="609" spans="7:7" s="133" customFormat="1" x14ac:dyDescent="0.2">
      <c r="G609" s="240"/>
    </row>
    <row r="610" spans="7:7" s="133" customFormat="1" x14ac:dyDescent="0.2">
      <c r="G610" s="240"/>
    </row>
    <row r="611" spans="7:7" s="133" customFormat="1" x14ac:dyDescent="0.2">
      <c r="G611" s="240"/>
    </row>
    <row r="612" spans="7:7" s="133" customFormat="1" x14ac:dyDescent="0.2">
      <c r="G612" s="240"/>
    </row>
    <row r="613" spans="7:7" s="133" customFormat="1" x14ac:dyDescent="0.2">
      <c r="G613" s="240"/>
    </row>
    <row r="614" spans="7:7" s="133" customFormat="1" x14ac:dyDescent="0.2">
      <c r="G614" s="240"/>
    </row>
    <row r="615" spans="7:7" s="133" customFormat="1" x14ac:dyDescent="0.2">
      <c r="G615" s="240"/>
    </row>
    <row r="616" spans="7:7" s="133" customFormat="1" x14ac:dyDescent="0.2">
      <c r="G616" s="240"/>
    </row>
    <row r="617" spans="7:7" s="133" customFormat="1" x14ac:dyDescent="0.2">
      <c r="G617" s="240"/>
    </row>
    <row r="618" spans="7:7" s="133" customFormat="1" x14ac:dyDescent="0.2">
      <c r="G618" s="240"/>
    </row>
    <row r="619" spans="7:7" s="133" customFormat="1" x14ac:dyDescent="0.2">
      <c r="G619" s="240"/>
    </row>
    <row r="620" spans="7:7" s="133" customFormat="1" x14ac:dyDescent="0.2">
      <c r="G620" s="240"/>
    </row>
    <row r="621" spans="7:7" s="133" customFormat="1" x14ac:dyDescent="0.2">
      <c r="G621" s="240"/>
    </row>
    <row r="622" spans="7:7" s="133" customFormat="1" x14ac:dyDescent="0.2">
      <c r="G622" s="240"/>
    </row>
    <row r="623" spans="7:7" s="133" customFormat="1" x14ac:dyDescent="0.2">
      <c r="G623" s="240"/>
    </row>
    <row r="624" spans="7:7" s="133" customFormat="1" x14ac:dyDescent="0.2">
      <c r="G624" s="240"/>
    </row>
    <row r="625" spans="7:7" s="133" customFormat="1" x14ac:dyDescent="0.2">
      <c r="G625" s="240"/>
    </row>
    <row r="626" spans="7:7" s="133" customFormat="1" x14ac:dyDescent="0.2">
      <c r="G626" s="240"/>
    </row>
    <row r="627" spans="7:7" s="133" customFormat="1" x14ac:dyDescent="0.2">
      <c r="G627" s="240"/>
    </row>
    <row r="628" spans="7:7" s="133" customFormat="1" x14ac:dyDescent="0.2">
      <c r="G628" s="240"/>
    </row>
    <row r="629" spans="7:7" s="133" customFormat="1" x14ac:dyDescent="0.2">
      <c r="G629" s="240"/>
    </row>
    <row r="630" spans="7:7" s="133" customFormat="1" x14ac:dyDescent="0.2">
      <c r="G630" s="240"/>
    </row>
    <row r="631" spans="7:7" s="133" customFormat="1" x14ac:dyDescent="0.2">
      <c r="G631" s="240"/>
    </row>
    <row r="632" spans="7:7" s="133" customFormat="1" x14ac:dyDescent="0.2">
      <c r="G632" s="240"/>
    </row>
    <row r="633" spans="7:7" s="133" customFormat="1" x14ac:dyDescent="0.2">
      <c r="G633" s="240"/>
    </row>
    <row r="634" spans="7:7" s="133" customFormat="1" x14ac:dyDescent="0.2">
      <c r="G634" s="240"/>
    </row>
    <row r="635" spans="7:7" s="133" customFormat="1" x14ac:dyDescent="0.2">
      <c r="G635" s="240"/>
    </row>
    <row r="636" spans="7:7" s="133" customFormat="1" x14ac:dyDescent="0.2">
      <c r="G636" s="240"/>
    </row>
    <row r="637" spans="7:7" s="133" customFormat="1" x14ac:dyDescent="0.2">
      <c r="G637" s="240"/>
    </row>
    <row r="638" spans="7:7" s="133" customFormat="1" x14ac:dyDescent="0.2">
      <c r="G638" s="240"/>
    </row>
    <row r="639" spans="7:7" s="133" customFormat="1" x14ac:dyDescent="0.2">
      <c r="G639" s="240"/>
    </row>
    <row r="640" spans="7:7" s="133" customFormat="1" x14ac:dyDescent="0.2">
      <c r="G640" s="240"/>
    </row>
    <row r="641" spans="7:7" s="133" customFormat="1" x14ac:dyDescent="0.2">
      <c r="G641" s="240"/>
    </row>
    <row r="642" spans="7:7" s="133" customFormat="1" x14ac:dyDescent="0.2">
      <c r="G642" s="240"/>
    </row>
    <row r="643" spans="7:7" s="133" customFormat="1" x14ac:dyDescent="0.2">
      <c r="G643" s="240"/>
    </row>
    <row r="644" spans="7:7" s="133" customFormat="1" x14ac:dyDescent="0.2">
      <c r="G644" s="240"/>
    </row>
    <row r="645" spans="7:7" s="133" customFormat="1" x14ac:dyDescent="0.2">
      <c r="G645" s="240"/>
    </row>
    <row r="646" spans="7:7" s="133" customFormat="1" x14ac:dyDescent="0.2">
      <c r="G646" s="240"/>
    </row>
    <row r="647" spans="7:7" s="133" customFormat="1" x14ac:dyDescent="0.2">
      <c r="G647" s="240"/>
    </row>
    <row r="648" spans="7:7" s="133" customFormat="1" x14ac:dyDescent="0.2">
      <c r="G648" s="240"/>
    </row>
    <row r="649" spans="7:7" s="133" customFormat="1" x14ac:dyDescent="0.2">
      <c r="G649" s="240"/>
    </row>
    <row r="650" spans="7:7" s="133" customFormat="1" x14ac:dyDescent="0.2">
      <c r="G650" s="240"/>
    </row>
    <row r="651" spans="7:7" s="133" customFormat="1" x14ac:dyDescent="0.2">
      <c r="G651" s="240"/>
    </row>
    <row r="652" spans="7:7" s="133" customFormat="1" x14ac:dyDescent="0.2">
      <c r="G652" s="240"/>
    </row>
    <row r="653" spans="7:7" s="133" customFormat="1" x14ac:dyDescent="0.2">
      <c r="G653" s="240"/>
    </row>
    <row r="654" spans="7:7" s="133" customFormat="1" x14ac:dyDescent="0.2">
      <c r="G654" s="240"/>
    </row>
    <row r="655" spans="7:7" s="133" customFormat="1" x14ac:dyDescent="0.2">
      <c r="G655" s="240"/>
    </row>
    <row r="656" spans="7:7" s="133" customFormat="1" x14ac:dyDescent="0.2">
      <c r="G656" s="240"/>
    </row>
    <row r="657" spans="7:7" s="133" customFormat="1" x14ac:dyDescent="0.2">
      <c r="G657" s="240"/>
    </row>
    <row r="658" spans="7:7" s="133" customFormat="1" x14ac:dyDescent="0.2">
      <c r="G658" s="240"/>
    </row>
    <row r="659" spans="7:7" s="133" customFormat="1" x14ac:dyDescent="0.2">
      <c r="G659" s="240"/>
    </row>
    <row r="660" spans="7:7" s="133" customFormat="1" x14ac:dyDescent="0.2">
      <c r="G660" s="240"/>
    </row>
    <row r="661" spans="7:7" s="133" customFormat="1" x14ac:dyDescent="0.2">
      <c r="G661" s="240"/>
    </row>
    <row r="662" spans="7:7" s="133" customFormat="1" x14ac:dyDescent="0.2">
      <c r="G662" s="240"/>
    </row>
    <row r="663" spans="7:7" s="133" customFormat="1" x14ac:dyDescent="0.2">
      <c r="G663" s="240"/>
    </row>
    <row r="664" spans="7:7" s="133" customFormat="1" x14ac:dyDescent="0.2">
      <c r="G664" s="240"/>
    </row>
    <row r="665" spans="7:7" s="133" customFormat="1" x14ac:dyDescent="0.2">
      <c r="G665" s="240"/>
    </row>
    <row r="666" spans="7:7" s="133" customFormat="1" x14ac:dyDescent="0.2">
      <c r="G666" s="240"/>
    </row>
    <row r="667" spans="7:7" s="133" customFormat="1" x14ac:dyDescent="0.2">
      <c r="G667" s="240"/>
    </row>
    <row r="668" spans="7:7" s="133" customFormat="1" x14ac:dyDescent="0.2">
      <c r="G668" s="240"/>
    </row>
    <row r="669" spans="7:7" s="133" customFormat="1" x14ac:dyDescent="0.2">
      <c r="G669" s="240"/>
    </row>
    <row r="670" spans="7:7" s="133" customFormat="1" x14ac:dyDescent="0.2">
      <c r="G670" s="240"/>
    </row>
    <row r="671" spans="7:7" s="133" customFormat="1" x14ac:dyDescent="0.2">
      <c r="G671" s="240"/>
    </row>
    <row r="672" spans="7:7" s="133" customFormat="1" x14ac:dyDescent="0.2">
      <c r="G672" s="240"/>
    </row>
    <row r="673" spans="7:7" s="133" customFormat="1" x14ac:dyDescent="0.2">
      <c r="G673" s="240"/>
    </row>
    <row r="674" spans="7:7" s="133" customFormat="1" x14ac:dyDescent="0.2">
      <c r="G674" s="240"/>
    </row>
    <row r="675" spans="7:7" s="133" customFormat="1" x14ac:dyDescent="0.2">
      <c r="G675" s="240"/>
    </row>
    <row r="676" spans="7:7" s="133" customFormat="1" x14ac:dyDescent="0.2">
      <c r="G676" s="240"/>
    </row>
    <row r="677" spans="7:7" s="133" customFormat="1" x14ac:dyDescent="0.2">
      <c r="G677" s="240"/>
    </row>
    <row r="678" spans="7:7" s="133" customFormat="1" x14ac:dyDescent="0.2">
      <c r="G678" s="240"/>
    </row>
    <row r="679" spans="7:7" s="133" customFormat="1" x14ac:dyDescent="0.2">
      <c r="G679" s="240"/>
    </row>
    <row r="680" spans="7:7" s="133" customFormat="1" x14ac:dyDescent="0.2">
      <c r="G680" s="240"/>
    </row>
    <row r="681" spans="7:7" s="133" customFormat="1" x14ac:dyDescent="0.2">
      <c r="G681" s="240"/>
    </row>
    <row r="682" spans="7:7" s="133" customFormat="1" x14ac:dyDescent="0.2">
      <c r="G682" s="240"/>
    </row>
    <row r="683" spans="7:7" s="133" customFormat="1" x14ac:dyDescent="0.2">
      <c r="G683" s="240"/>
    </row>
    <row r="684" spans="7:7" s="133" customFormat="1" x14ac:dyDescent="0.2">
      <c r="G684" s="240"/>
    </row>
    <row r="685" spans="7:7" s="133" customFormat="1" x14ac:dyDescent="0.2">
      <c r="G685" s="240"/>
    </row>
    <row r="686" spans="7:7" s="133" customFormat="1" x14ac:dyDescent="0.2">
      <c r="G686" s="240"/>
    </row>
    <row r="687" spans="7:7" s="133" customFormat="1" x14ac:dyDescent="0.2">
      <c r="G687" s="240"/>
    </row>
    <row r="688" spans="7:7" s="133" customFormat="1" x14ac:dyDescent="0.2">
      <c r="G688" s="240"/>
    </row>
    <row r="689" spans="7:7" s="133" customFormat="1" x14ac:dyDescent="0.2">
      <c r="G689" s="240"/>
    </row>
    <row r="690" spans="7:7" s="133" customFormat="1" x14ac:dyDescent="0.2">
      <c r="G690" s="240"/>
    </row>
    <row r="691" spans="7:7" s="133" customFormat="1" x14ac:dyDescent="0.2">
      <c r="G691" s="240"/>
    </row>
    <row r="692" spans="7:7" s="133" customFormat="1" x14ac:dyDescent="0.2">
      <c r="G692" s="240"/>
    </row>
    <row r="693" spans="7:7" s="133" customFormat="1" x14ac:dyDescent="0.2">
      <c r="G693" s="240"/>
    </row>
    <row r="694" spans="7:7" s="133" customFormat="1" x14ac:dyDescent="0.2">
      <c r="G694" s="240"/>
    </row>
    <row r="695" spans="7:7" s="133" customFormat="1" x14ac:dyDescent="0.2">
      <c r="G695" s="240"/>
    </row>
    <row r="696" spans="7:7" s="133" customFormat="1" x14ac:dyDescent="0.2">
      <c r="G696" s="240"/>
    </row>
    <row r="697" spans="7:7" s="133" customFormat="1" x14ac:dyDescent="0.2">
      <c r="G697" s="240"/>
    </row>
    <row r="698" spans="7:7" s="133" customFormat="1" x14ac:dyDescent="0.2">
      <c r="G698" s="240"/>
    </row>
    <row r="699" spans="7:7" s="133" customFormat="1" x14ac:dyDescent="0.2">
      <c r="G699" s="240"/>
    </row>
    <row r="700" spans="7:7" s="133" customFormat="1" x14ac:dyDescent="0.2">
      <c r="G700" s="240"/>
    </row>
    <row r="701" spans="7:7" s="133" customFormat="1" x14ac:dyDescent="0.2">
      <c r="G701" s="240"/>
    </row>
    <row r="702" spans="7:7" s="133" customFormat="1" x14ac:dyDescent="0.2">
      <c r="G702" s="240"/>
    </row>
    <row r="703" spans="7:7" s="133" customFormat="1" x14ac:dyDescent="0.2">
      <c r="G703" s="240"/>
    </row>
    <row r="704" spans="7:7" s="133" customFormat="1" x14ac:dyDescent="0.2">
      <c r="G704" s="240"/>
    </row>
    <row r="705" spans="7:7" s="133" customFormat="1" x14ac:dyDescent="0.2">
      <c r="G705" s="240"/>
    </row>
    <row r="706" spans="7:7" s="133" customFormat="1" x14ac:dyDescent="0.2">
      <c r="G706" s="240"/>
    </row>
    <row r="707" spans="7:7" s="133" customFormat="1" x14ac:dyDescent="0.2">
      <c r="G707" s="240"/>
    </row>
    <row r="708" spans="7:7" s="133" customFormat="1" x14ac:dyDescent="0.2">
      <c r="G708" s="240"/>
    </row>
    <row r="709" spans="7:7" s="133" customFormat="1" x14ac:dyDescent="0.2">
      <c r="G709" s="240"/>
    </row>
    <row r="710" spans="7:7" s="133" customFormat="1" x14ac:dyDescent="0.2">
      <c r="G710" s="240"/>
    </row>
    <row r="711" spans="7:7" s="133" customFormat="1" x14ac:dyDescent="0.2">
      <c r="G711" s="240"/>
    </row>
    <row r="712" spans="7:7" s="133" customFormat="1" x14ac:dyDescent="0.2">
      <c r="G712" s="240"/>
    </row>
    <row r="713" spans="7:7" s="133" customFormat="1" x14ac:dyDescent="0.2">
      <c r="G713" s="240"/>
    </row>
    <row r="714" spans="7:7" s="133" customFormat="1" x14ac:dyDescent="0.2">
      <c r="G714" s="240"/>
    </row>
    <row r="715" spans="7:7" s="133" customFormat="1" x14ac:dyDescent="0.2">
      <c r="G715" s="240"/>
    </row>
    <row r="716" spans="7:7" s="133" customFormat="1" x14ac:dyDescent="0.2">
      <c r="G716" s="240"/>
    </row>
    <row r="717" spans="7:7" s="133" customFormat="1" x14ac:dyDescent="0.2">
      <c r="G717" s="240"/>
    </row>
    <row r="718" spans="7:7" s="133" customFormat="1" x14ac:dyDescent="0.2">
      <c r="G718" s="240"/>
    </row>
    <row r="719" spans="7:7" s="133" customFormat="1" x14ac:dyDescent="0.2">
      <c r="G719" s="240"/>
    </row>
    <row r="720" spans="7:7" s="133" customFormat="1" x14ac:dyDescent="0.2">
      <c r="G720" s="240"/>
    </row>
    <row r="721" spans="7:7" s="133" customFormat="1" x14ac:dyDescent="0.2">
      <c r="G721" s="240"/>
    </row>
    <row r="722" spans="7:7" s="133" customFormat="1" x14ac:dyDescent="0.2">
      <c r="G722" s="240"/>
    </row>
    <row r="723" spans="7:7" s="133" customFormat="1" x14ac:dyDescent="0.2">
      <c r="G723" s="240"/>
    </row>
    <row r="724" spans="7:7" s="133" customFormat="1" x14ac:dyDescent="0.2">
      <c r="G724" s="240"/>
    </row>
    <row r="725" spans="7:7" s="133" customFormat="1" x14ac:dyDescent="0.2">
      <c r="G725" s="240"/>
    </row>
    <row r="726" spans="7:7" s="133" customFormat="1" x14ac:dyDescent="0.2">
      <c r="G726" s="240"/>
    </row>
    <row r="727" spans="7:7" s="133" customFormat="1" x14ac:dyDescent="0.2">
      <c r="G727" s="240"/>
    </row>
    <row r="728" spans="7:7" s="133" customFormat="1" x14ac:dyDescent="0.2">
      <c r="G728" s="240"/>
    </row>
    <row r="729" spans="7:7" s="133" customFormat="1" x14ac:dyDescent="0.2">
      <c r="G729" s="240"/>
    </row>
    <row r="730" spans="7:7" s="133" customFormat="1" x14ac:dyDescent="0.2">
      <c r="G730" s="240"/>
    </row>
    <row r="731" spans="7:7" s="133" customFormat="1" x14ac:dyDescent="0.2">
      <c r="G731" s="240"/>
    </row>
    <row r="732" spans="7:7" s="133" customFormat="1" x14ac:dyDescent="0.2">
      <c r="G732" s="240"/>
    </row>
    <row r="733" spans="7:7" s="133" customFormat="1" x14ac:dyDescent="0.2">
      <c r="G733" s="240"/>
    </row>
    <row r="734" spans="7:7" s="133" customFormat="1" x14ac:dyDescent="0.2">
      <c r="G734" s="240"/>
    </row>
    <row r="735" spans="7:7" s="133" customFormat="1" x14ac:dyDescent="0.2">
      <c r="G735" s="240"/>
    </row>
    <row r="736" spans="7:7" s="133" customFormat="1" x14ac:dyDescent="0.2">
      <c r="G736" s="240"/>
    </row>
    <row r="737" spans="7:7" s="133" customFormat="1" x14ac:dyDescent="0.2">
      <c r="G737" s="240"/>
    </row>
    <row r="738" spans="7:7" s="133" customFormat="1" x14ac:dyDescent="0.2">
      <c r="G738" s="240"/>
    </row>
    <row r="739" spans="7:7" s="133" customFormat="1" x14ac:dyDescent="0.2">
      <c r="G739" s="240"/>
    </row>
    <row r="740" spans="7:7" s="133" customFormat="1" x14ac:dyDescent="0.2">
      <c r="G740" s="240"/>
    </row>
    <row r="741" spans="7:7" s="133" customFormat="1" x14ac:dyDescent="0.2">
      <c r="G741" s="240"/>
    </row>
    <row r="742" spans="7:7" s="133" customFormat="1" x14ac:dyDescent="0.2">
      <c r="G742" s="240"/>
    </row>
    <row r="743" spans="7:7" s="133" customFormat="1" x14ac:dyDescent="0.2">
      <c r="G743" s="240"/>
    </row>
    <row r="744" spans="7:7" s="133" customFormat="1" x14ac:dyDescent="0.2">
      <c r="G744" s="240"/>
    </row>
    <row r="745" spans="7:7" s="133" customFormat="1" x14ac:dyDescent="0.2">
      <c r="G745" s="240"/>
    </row>
    <row r="746" spans="7:7" s="133" customFormat="1" x14ac:dyDescent="0.2">
      <c r="G746" s="240"/>
    </row>
    <row r="747" spans="7:7" s="133" customFormat="1" x14ac:dyDescent="0.2">
      <c r="G747" s="240"/>
    </row>
    <row r="748" spans="7:7" s="133" customFormat="1" x14ac:dyDescent="0.2">
      <c r="G748" s="240"/>
    </row>
    <row r="749" spans="7:7" s="133" customFormat="1" x14ac:dyDescent="0.2">
      <c r="G749" s="240"/>
    </row>
    <row r="750" spans="7:7" s="133" customFormat="1" x14ac:dyDescent="0.2">
      <c r="G750" s="240"/>
    </row>
    <row r="751" spans="7:7" s="133" customFormat="1" x14ac:dyDescent="0.2">
      <c r="G751" s="240"/>
    </row>
    <row r="752" spans="7:7" s="133" customFormat="1" x14ac:dyDescent="0.2">
      <c r="G752" s="240"/>
    </row>
    <row r="753" spans="7:7" s="133" customFormat="1" x14ac:dyDescent="0.2">
      <c r="G753" s="240"/>
    </row>
    <row r="754" spans="7:7" s="133" customFormat="1" x14ac:dyDescent="0.2">
      <c r="G754" s="240"/>
    </row>
    <row r="755" spans="7:7" s="133" customFormat="1" x14ac:dyDescent="0.2">
      <c r="G755" s="240"/>
    </row>
    <row r="756" spans="7:7" s="133" customFormat="1" x14ac:dyDescent="0.2">
      <c r="G756" s="240"/>
    </row>
    <row r="757" spans="7:7" s="133" customFormat="1" x14ac:dyDescent="0.2">
      <c r="G757" s="240"/>
    </row>
    <row r="758" spans="7:7" s="133" customFormat="1" x14ac:dyDescent="0.2">
      <c r="G758" s="240"/>
    </row>
    <row r="759" spans="7:7" s="133" customFormat="1" x14ac:dyDescent="0.2">
      <c r="G759" s="240"/>
    </row>
    <row r="760" spans="7:7" s="133" customFormat="1" x14ac:dyDescent="0.2">
      <c r="G760" s="240"/>
    </row>
    <row r="761" spans="7:7" s="133" customFormat="1" x14ac:dyDescent="0.2">
      <c r="G761" s="240"/>
    </row>
    <row r="762" spans="7:7" s="133" customFormat="1" x14ac:dyDescent="0.2">
      <c r="G762" s="240"/>
    </row>
    <row r="763" spans="7:7" s="133" customFormat="1" x14ac:dyDescent="0.2">
      <c r="G763" s="240"/>
    </row>
    <row r="764" spans="7:7" s="133" customFormat="1" x14ac:dyDescent="0.2">
      <c r="G764" s="240"/>
    </row>
    <row r="765" spans="7:7" s="133" customFormat="1" x14ac:dyDescent="0.2">
      <c r="G765" s="240"/>
    </row>
    <row r="766" spans="7:7" s="133" customFormat="1" x14ac:dyDescent="0.2">
      <c r="G766" s="240"/>
    </row>
    <row r="767" spans="7:7" s="133" customFormat="1" x14ac:dyDescent="0.2">
      <c r="G767" s="240"/>
    </row>
    <row r="768" spans="7:7" s="133" customFormat="1" x14ac:dyDescent="0.2">
      <c r="G768" s="240"/>
    </row>
    <row r="769" spans="7:7" s="133" customFormat="1" x14ac:dyDescent="0.2">
      <c r="G769" s="240"/>
    </row>
    <row r="770" spans="7:7" s="133" customFormat="1" x14ac:dyDescent="0.2">
      <c r="G770" s="240"/>
    </row>
    <row r="771" spans="7:7" s="133" customFormat="1" x14ac:dyDescent="0.2">
      <c r="G771" s="240"/>
    </row>
    <row r="772" spans="7:7" s="133" customFormat="1" x14ac:dyDescent="0.2">
      <c r="G772" s="240"/>
    </row>
    <row r="773" spans="7:7" s="133" customFormat="1" x14ac:dyDescent="0.2">
      <c r="G773" s="240"/>
    </row>
    <row r="774" spans="7:7" s="133" customFormat="1" x14ac:dyDescent="0.2">
      <c r="G774" s="240"/>
    </row>
    <row r="775" spans="7:7" s="133" customFormat="1" x14ac:dyDescent="0.2">
      <c r="G775" s="240"/>
    </row>
    <row r="776" spans="7:7" s="133" customFormat="1" x14ac:dyDescent="0.2">
      <c r="G776" s="240"/>
    </row>
    <row r="777" spans="7:7" s="133" customFormat="1" x14ac:dyDescent="0.2">
      <c r="G777" s="240"/>
    </row>
    <row r="778" spans="7:7" s="133" customFormat="1" x14ac:dyDescent="0.2">
      <c r="G778" s="240"/>
    </row>
    <row r="779" spans="7:7" s="133" customFormat="1" x14ac:dyDescent="0.2">
      <c r="G779" s="240"/>
    </row>
    <row r="780" spans="7:7" s="133" customFormat="1" x14ac:dyDescent="0.2">
      <c r="G780" s="240"/>
    </row>
    <row r="781" spans="7:7" s="133" customFormat="1" x14ac:dyDescent="0.2">
      <c r="G781" s="240"/>
    </row>
    <row r="782" spans="7:7" s="133" customFormat="1" x14ac:dyDescent="0.2">
      <c r="G782" s="240"/>
    </row>
    <row r="783" spans="7:7" s="133" customFormat="1" x14ac:dyDescent="0.2">
      <c r="G783" s="240"/>
    </row>
    <row r="784" spans="7:7" s="133" customFormat="1" x14ac:dyDescent="0.2">
      <c r="G784" s="240"/>
    </row>
    <row r="785" spans="7:7" s="133" customFormat="1" x14ac:dyDescent="0.2">
      <c r="G785" s="240"/>
    </row>
    <row r="786" spans="7:7" s="133" customFormat="1" x14ac:dyDescent="0.2">
      <c r="G786" s="240"/>
    </row>
    <row r="787" spans="7:7" s="133" customFormat="1" x14ac:dyDescent="0.2">
      <c r="G787" s="240"/>
    </row>
    <row r="788" spans="7:7" s="133" customFormat="1" x14ac:dyDescent="0.2">
      <c r="G788" s="240"/>
    </row>
    <row r="789" spans="7:7" s="133" customFormat="1" x14ac:dyDescent="0.2">
      <c r="G789" s="240"/>
    </row>
    <row r="790" spans="7:7" s="133" customFormat="1" x14ac:dyDescent="0.2">
      <c r="G790" s="240"/>
    </row>
    <row r="791" spans="7:7" s="133" customFormat="1" x14ac:dyDescent="0.2">
      <c r="G791" s="240"/>
    </row>
    <row r="792" spans="7:7" s="133" customFormat="1" x14ac:dyDescent="0.2">
      <c r="G792" s="240"/>
    </row>
    <row r="793" spans="7:7" s="133" customFormat="1" x14ac:dyDescent="0.2">
      <c r="G793" s="240"/>
    </row>
    <row r="794" spans="7:7" s="133" customFormat="1" x14ac:dyDescent="0.2">
      <c r="G794" s="240"/>
    </row>
    <row r="795" spans="7:7" s="133" customFormat="1" x14ac:dyDescent="0.2">
      <c r="G795" s="240"/>
    </row>
    <row r="796" spans="7:7" s="133" customFormat="1" x14ac:dyDescent="0.2">
      <c r="G796" s="240"/>
    </row>
    <row r="797" spans="7:7" s="133" customFormat="1" x14ac:dyDescent="0.2">
      <c r="G797" s="240"/>
    </row>
    <row r="798" spans="7:7" s="133" customFormat="1" x14ac:dyDescent="0.2">
      <c r="G798" s="240"/>
    </row>
    <row r="799" spans="7:7" s="133" customFormat="1" x14ac:dyDescent="0.2">
      <c r="G799" s="240"/>
    </row>
    <row r="800" spans="7:7" s="133" customFormat="1" x14ac:dyDescent="0.2">
      <c r="G800" s="240"/>
    </row>
    <row r="801" spans="7:7" s="133" customFormat="1" x14ac:dyDescent="0.2">
      <c r="G801" s="240"/>
    </row>
    <row r="802" spans="7:7" s="133" customFormat="1" x14ac:dyDescent="0.2">
      <c r="G802" s="240"/>
    </row>
    <row r="803" spans="7:7" s="133" customFormat="1" x14ac:dyDescent="0.2">
      <c r="G803" s="240"/>
    </row>
    <row r="804" spans="7:7" s="133" customFormat="1" x14ac:dyDescent="0.2">
      <c r="G804" s="240"/>
    </row>
    <row r="805" spans="7:7" s="133" customFormat="1" x14ac:dyDescent="0.2">
      <c r="G805" s="240"/>
    </row>
    <row r="806" spans="7:7" s="133" customFormat="1" x14ac:dyDescent="0.2">
      <c r="G806" s="240"/>
    </row>
    <row r="807" spans="7:7" s="133" customFormat="1" x14ac:dyDescent="0.2">
      <c r="G807" s="240"/>
    </row>
    <row r="808" spans="7:7" s="133" customFormat="1" x14ac:dyDescent="0.2">
      <c r="G808" s="240"/>
    </row>
    <row r="809" spans="7:7" s="133" customFormat="1" x14ac:dyDescent="0.2">
      <c r="G809" s="240"/>
    </row>
    <row r="810" spans="7:7" s="133" customFormat="1" x14ac:dyDescent="0.2">
      <c r="G810" s="240"/>
    </row>
    <row r="811" spans="7:7" s="133" customFormat="1" x14ac:dyDescent="0.2">
      <c r="G811" s="240"/>
    </row>
    <row r="812" spans="7:7" s="133" customFormat="1" x14ac:dyDescent="0.2">
      <c r="G812" s="240"/>
    </row>
    <row r="813" spans="7:7" s="133" customFormat="1" x14ac:dyDescent="0.2">
      <c r="G813" s="240"/>
    </row>
    <row r="814" spans="7:7" s="133" customFormat="1" x14ac:dyDescent="0.2">
      <c r="G814" s="240"/>
    </row>
    <row r="815" spans="7:7" s="133" customFormat="1" x14ac:dyDescent="0.2">
      <c r="G815" s="240"/>
    </row>
    <row r="816" spans="7:7" s="133" customFormat="1" x14ac:dyDescent="0.2">
      <c r="G816" s="240"/>
    </row>
    <row r="817" spans="7:7" s="133" customFormat="1" x14ac:dyDescent="0.2">
      <c r="G817" s="240"/>
    </row>
    <row r="818" spans="7:7" s="133" customFormat="1" x14ac:dyDescent="0.2">
      <c r="G818" s="240"/>
    </row>
    <row r="819" spans="7:7" s="133" customFormat="1" x14ac:dyDescent="0.2">
      <c r="G819" s="240"/>
    </row>
    <row r="820" spans="7:7" s="133" customFormat="1" x14ac:dyDescent="0.2">
      <c r="G820" s="240"/>
    </row>
    <row r="821" spans="7:7" s="133" customFormat="1" x14ac:dyDescent="0.2">
      <c r="G821" s="240"/>
    </row>
    <row r="822" spans="7:7" s="133" customFormat="1" x14ac:dyDescent="0.2">
      <c r="G822" s="240"/>
    </row>
    <row r="823" spans="7:7" s="133" customFormat="1" x14ac:dyDescent="0.2">
      <c r="G823" s="240"/>
    </row>
    <row r="824" spans="7:7" s="133" customFormat="1" x14ac:dyDescent="0.2">
      <c r="G824" s="240"/>
    </row>
    <row r="825" spans="7:7" s="133" customFormat="1" x14ac:dyDescent="0.2">
      <c r="G825" s="240"/>
    </row>
    <row r="826" spans="7:7" s="133" customFormat="1" x14ac:dyDescent="0.2">
      <c r="G826" s="240"/>
    </row>
    <row r="827" spans="7:7" s="133" customFormat="1" x14ac:dyDescent="0.2">
      <c r="G827" s="240"/>
    </row>
    <row r="828" spans="7:7" s="133" customFormat="1" x14ac:dyDescent="0.2">
      <c r="G828" s="240"/>
    </row>
    <row r="829" spans="7:7" s="133" customFormat="1" x14ac:dyDescent="0.2">
      <c r="G829" s="240"/>
    </row>
    <row r="830" spans="7:7" s="133" customFormat="1" x14ac:dyDescent="0.2">
      <c r="G830" s="240"/>
    </row>
    <row r="831" spans="7:7" s="133" customFormat="1" x14ac:dyDescent="0.2">
      <c r="G831" s="240"/>
    </row>
    <row r="832" spans="7:7" s="133" customFormat="1" x14ac:dyDescent="0.2">
      <c r="G832" s="240"/>
    </row>
    <row r="833" spans="7:7" s="133" customFormat="1" x14ac:dyDescent="0.2">
      <c r="G833" s="240"/>
    </row>
    <row r="834" spans="7:7" s="133" customFormat="1" x14ac:dyDescent="0.2">
      <c r="G834" s="240"/>
    </row>
    <row r="835" spans="7:7" s="133" customFormat="1" x14ac:dyDescent="0.2">
      <c r="G835" s="240"/>
    </row>
    <row r="836" spans="7:7" s="133" customFormat="1" x14ac:dyDescent="0.2">
      <c r="G836" s="240"/>
    </row>
    <row r="837" spans="7:7" s="133" customFormat="1" x14ac:dyDescent="0.2">
      <c r="G837" s="240"/>
    </row>
    <row r="838" spans="7:7" s="133" customFormat="1" x14ac:dyDescent="0.2">
      <c r="G838" s="240"/>
    </row>
    <row r="839" spans="7:7" s="133" customFormat="1" x14ac:dyDescent="0.2">
      <c r="G839" s="240"/>
    </row>
    <row r="840" spans="7:7" s="133" customFormat="1" x14ac:dyDescent="0.2">
      <c r="G840" s="240"/>
    </row>
    <row r="841" spans="7:7" s="133" customFormat="1" x14ac:dyDescent="0.2">
      <c r="G841" s="240"/>
    </row>
    <row r="842" spans="7:7" s="133" customFormat="1" x14ac:dyDescent="0.2">
      <c r="G842" s="240"/>
    </row>
    <row r="843" spans="7:7" s="133" customFormat="1" x14ac:dyDescent="0.2">
      <c r="G843" s="240"/>
    </row>
    <row r="844" spans="7:7" s="133" customFormat="1" x14ac:dyDescent="0.2">
      <c r="G844" s="240"/>
    </row>
    <row r="845" spans="7:7" s="133" customFormat="1" x14ac:dyDescent="0.2">
      <c r="G845" s="240"/>
    </row>
    <row r="846" spans="7:7" s="133" customFormat="1" x14ac:dyDescent="0.2">
      <c r="G846" s="240"/>
    </row>
    <row r="847" spans="7:7" s="133" customFormat="1" x14ac:dyDescent="0.2">
      <c r="G847" s="240"/>
    </row>
    <row r="848" spans="7:7" s="133" customFormat="1" x14ac:dyDescent="0.2">
      <c r="G848" s="240"/>
    </row>
    <row r="849" spans="7:7" s="133" customFormat="1" x14ac:dyDescent="0.2">
      <c r="G849" s="240"/>
    </row>
    <row r="850" spans="7:7" s="133" customFormat="1" x14ac:dyDescent="0.2">
      <c r="G850" s="240"/>
    </row>
    <row r="851" spans="7:7" s="133" customFormat="1" x14ac:dyDescent="0.2">
      <c r="G851" s="240"/>
    </row>
    <row r="852" spans="7:7" s="133" customFormat="1" x14ac:dyDescent="0.2">
      <c r="G852" s="240"/>
    </row>
    <row r="853" spans="7:7" s="133" customFormat="1" x14ac:dyDescent="0.2">
      <c r="G853" s="240"/>
    </row>
    <row r="854" spans="7:7" s="133" customFormat="1" x14ac:dyDescent="0.2">
      <c r="G854" s="240"/>
    </row>
    <row r="855" spans="7:7" s="133" customFormat="1" x14ac:dyDescent="0.2">
      <c r="G855" s="240"/>
    </row>
    <row r="856" spans="7:7" s="133" customFormat="1" x14ac:dyDescent="0.2">
      <c r="G856" s="240"/>
    </row>
    <row r="857" spans="7:7" s="133" customFormat="1" x14ac:dyDescent="0.2">
      <c r="G857" s="240"/>
    </row>
    <row r="858" spans="7:7" s="133" customFormat="1" x14ac:dyDescent="0.2">
      <c r="G858" s="240"/>
    </row>
    <row r="859" spans="7:7" s="133" customFormat="1" x14ac:dyDescent="0.2">
      <c r="G859" s="240"/>
    </row>
    <row r="860" spans="7:7" s="133" customFormat="1" x14ac:dyDescent="0.2">
      <c r="G860" s="240"/>
    </row>
    <row r="861" spans="7:7" s="133" customFormat="1" x14ac:dyDescent="0.2">
      <c r="G861" s="240"/>
    </row>
    <row r="862" spans="7:7" s="133" customFormat="1" x14ac:dyDescent="0.2">
      <c r="G862" s="240"/>
    </row>
    <row r="863" spans="7:7" s="133" customFormat="1" x14ac:dyDescent="0.2">
      <c r="G863" s="240"/>
    </row>
    <row r="864" spans="7:7" s="133" customFormat="1" x14ac:dyDescent="0.2">
      <c r="G864" s="240"/>
    </row>
    <row r="865" spans="7:7" s="133" customFormat="1" x14ac:dyDescent="0.2">
      <c r="G865" s="240"/>
    </row>
    <row r="866" spans="7:7" s="133" customFormat="1" x14ac:dyDescent="0.2">
      <c r="G866" s="240"/>
    </row>
    <row r="867" spans="7:7" s="133" customFormat="1" x14ac:dyDescent="0.2">
      <c r="G867" s="240"/>
    </row>
    <row r="868" spans="7:7" s="133" customFormat="1" x14ac:dyDescent="0.2">
      <c r="G868" s="240"/>
    </row>
    <row r="869" spans="7:7" s="133" customFormat="1" x14ac:dyDescent="0.2">
      <c r="G869" s="240"/>
    </row>
    <row r="870" spans="7:7" s="133" customFormat="1" x14ac:dyDescent="0.2">
      <c r="G870" s="240"/>
    </row>
    <row r="871" spans="7:7" s="133" customFormat="1" x14ac:dyDescent="0.2">
      <c r="G871" s="240"/>
    </row>
    <row r="872" spans="7:7" s="133" customFormat="1" x14ac:dyDescent="0.2">
      <c r="G872" s="240"/>
    </row>
    <row r="873" spans="7:7" s="133" customFormat="1" x14ac:dyDescent="0.2">
      <c r="G873" s="240"/>
    </row>
    <row r="874" spans="7:7" s="133" customFormat="1" x14ac:dyDescent="0.2">
      <c r="G874" s="240"/>
    </row>
    <row r="875" spans="7:7" s="133" customFormat="1" x14ac:dyDescent="0.2">
      <c r="G875" s="240"/>
    </row>
    <row r="876" spans="7:7" s="133" customFormat="1" x14ac:dyDescent="0.2">
      <c r="G876" s="240"/>
    </row>
    <row r="877" spans="7:7" s="133" customFormat="1" x14ac:dyDescent="0.2">
      <c r="G877" s="240"/>
    </row>
    <row r="878" spans="7:7" s="133" customFormat="1" x14ac:dyDescent="0.2">
      <c r="G878" s="240"/>
    </row>
    <row r="879" spans="7:7" s="133" customFormat="1" x14ac:dyDescent="0.2">
      <c r="G879" s="240"/>
    </row>
    <row r="880" spans="7:7" s="133" customFormat="1" x14ac:dyDescent="0.2">
      <c r="G880" s="240"/>
    </row>
    <row r="881" spans="7:7" s="133" customFormat="1" x14ac:dyDescent="0.2">
      <c r="G881" s="240"/>
    </row>
    <row r="882" spans="7:7" s="133" customFormat="1" x14ac:dyDescent="0.2">
      <c r="G882" s="240"/>
    </row>
    <row r="883" spans="7:7" s="133" customFormat="1" x14ac:dyDescent="0.2">
      <c r="G883" s="240"/>
    </row>
    <row r="884" spans="7:7" s="133" customFormat="1" x14ac:dyDescent="0.2">
      <c r="G884" s="240"/>
    </row>
    <row r="885" spans="7:7" s="133" customFormat="1" x14ac:dyDescent="0.2">
      <c r="G885" s="240"/>
    </row>
    <row r="886" spans="7:7" s="133" customFormat="1" x14ac:dyDescent="0.2">
      <c r="G886" s="240"/>
    </row>
    <row r="887" spans="7:7" s="133" customFormat="1" x14ac:dyDescent="0.2">
      <c r="G887" s="240"/>
    </row>
    <row r="888" spans="7:7" s="133" customFormat="1" x14ac:dyDescent="0.2">
      <c r="G888" s="240"/>
    </row>
    <row r="889" spans="7:7" s="133" customFormat="1" x14ac:dyDescent="0.2">
      <c r="G889" s="240"/>
    </row>
    <row r="890" spans="7:7" s="133" customFormat="1" x14ac:dyDescent="0.2">
      <c r="G890" s="240"/>
    </row>
    <row r="891" spans="7:7" s="133" customFormat="1" x14ac:dyDescent="0.2">
      <c r="G891" s="240"/>
    </row>
    <row r="892" spans="7:7" s="133" customFormat="1" x14ac:dyDescent="0.2">
      <c r="G892" s="240"/>
    </row>
    <row r="893" spans="7:7" s="133" customFormat="1" x14ac:dyDescent="0.2">
      <c r="G893" s="240"/>
    </row>
    <row r="894" spans="7:7" s="133" customFormat="1" x14ac:dyDescent="0.2">
      <c r="G894" s="240"/>
    </row>
    <row r="895" spans="7:7" s="133" customFormat="1" x14ac:dyDescent="0.2">
      <c r="G895" s="240"/>
    </row>
    <row r="896" spans="7:7" s="133" customFormat="1" x14ac:dyDescent="0.2">
      <c r="G896" s="240"/>
    </row>
    <row r="897" spans="7:7" s="133" customFormat="1" x14ac:dyDescent="0.2">
      <c r="G897" s="240"/>
    </row>
    <row r="898" spans="7:7" s="133" customFormat="1" x14ac:dyDescent="0.2">
      <c r="G898" s="240"/>
    </row>
    <row r="899" spans="7:7" s="133" customFormat="1" x14ac:dyDescent="0.2">
      <c r="G899" s="240"/>
    </row>
    <row r="900" spans="7:7" s="133" customFormat="1" x14ac:dyDescent="0.2">
      <c r="G900" s="240"/>
    </row>
    <row r="901" spans="7:7" s="133" customFormat="1" x14ac:dyDescent="0.2">
      <c r="G901" s="240"/>
    </row>
    <row r="902" spans="7:7" s="133" customFormat="1" x14ac:dyDescent="0.2">
      <c r="G902" s="240"/>
    </row>
    <row r="903" spans="7:7" s="133" customFormat="1" x14ac:dyDescent="0.2">
      <c r="G903" s="240"/>
    </row>
    <row r="904" spans="7:7" s="133" customFormat="1" x14ac:dyDescent="0.2">
      <c r="G904" s="240"/>
    </row>
    <row r="905" spans="7:7" s="133" customFormat="1" x14ac:dyDescent="0.2">
      <c r="G905" s="240"/>
    </row>
    <row r="906" spans="7:7" s="133" customFormat="1" x14ac:dyDescent="0.2">
      <c r="G906" s="240"/>
    </row>
    <row r="907" spans="7:7" s="133" customFormat="1" x14ac:dyDescent="0.2">
      <c r="G907" s="240"/>
    </row>
    <row r="908" spans="7:7" s="133" customFormat="1" x14ac:dyDescent="0.2">
      <c r="G908" s="240"/>
    </row>
    <row r="909" spans="7:7" s="133" customFormat="1" x14ac:dyDescent="0.2">
      <c r="G909" s="240"/>
    </row>
    <row r="910" spans="7:7" s="133" customFormat="1" x14ac:dyDescent="0.2">
      <c r="G910" s="240"/>
    </row>
    <row r="911" spans="7:7" s="133" customFormat="1" x14ac:dyDescent="0.2">
      <c r="G911" s="240"/>
    </row>
    <row r="912" spans="7:7" s="133" customFormat="1" x14ac:dyDescent="0.2">
      <c r="G912" s="240"/>
    </row>
    <row r="913" spans="7:7" s="133" customFormat="1" x14ac:dyDescent="0.2">
      <c r="G913" s="240"/>
    </row>
    <row r="914" spans="7:7" s="133" customFormat="1" x14ac:dyDescent="0.2">
      <c r="G914" s="240"/>
    </row>
    <row r="915" spans="7:7" s="133" customFormat="1" x14ac:dyDescent="0.2">
      <c r="G915" s="240"/>
    </row>
    <row r="916" spans="7:7" s="133" customFormat="1" x14ac:dyDescent="0.2">
      <c r="G916" s="240"/>
    </row>
    <row r="917" spans="7:7" s="133" customFormat="1" x14ac:dyDescent="0.2">
      <c r="G917" s="240"/>
    </row>
    <row r="918" spans="7:7" s="133" customFormat="1" x14ac:dyDescent="0.2">
      <c r="G918" s="240"/>
    </row>
    <row r="919" spans="7:7" s="133" customFormat="1" x14ac:dyDescent="0.2">
      <c r="G919" s="240"/>
    </row>
    <row r="920" spans="7:7" s="133" customFormat="1" x14ac:dyDescent="0.2">
      <c r="G920" s="240"/>
    </row>
    <row r="921" spans="7:7" s="133" customFormat="1" x14ac:dyDescent="0.2">
      <c r="G921" s="240"/>
    </row>
    <row r="922" spans="7:7" s="133" customFormat="1" x14ac:dyDescent="0.2">
      <c r="G922" s="240"/>
    </row>
    <row r="923" spans="7:7" s="133" customFormat="1" x14ac:dyDescent="0.2">
      <c r="G923" s="240"/>
    </row>
    <row r="924" spans="7:7" s="133" customFormat="1" x14ac:dyDescent="0.2">
      <c r="G924" s="240"/>
    </row>
    <row r="925" spans="7:7" s="133" customFormat="1" x14ac:dyDescent="0.2">
      <c r="G925" s="240"/>
    </row>
    <row r="926" spans="7:7" s="133" customFormat="1" x14ac:dyDescent="0.2">
      <c r="G926" s="240"/>
    </row>
    <row r="927" spans="7:7" s="133" customFormat="1" x14ac:dyDescent="0.2">
      <c r="G927" s="240"/>
    </row>
    <row r="928" spans="7:7" s="133" customFormat="1" x14ac:dyDescent="0.2">
      <c r="G928" s="240"/>
    </row>
    <row r="929" spans="5:14" x14ac:dyDescent="0.2">
      <c r="E929" s="133"/>
      <c r="G929" s="240"/>
      <c r="J929" s="133"/>
      <c r="K929" s="133"/>
      <c r="L929" s="133"/>
      <c r="M929" s="133"/>
      <c r="N929" s="133"/>
    </row>
    <row r="930" spans="5:14" x14ac:dyDescent="0.2">
      <c r="E930" s="133"/>
      <c r="G930" s="240"/>
      <c r="J930" s="133"/>
      <c r="K930" s="133"/>
      <c r="L930" s="133"/>
      <c r="M930" s="133"/>
      <c r="N930" s="133"/>
    </row>
    <row r="931" spans="5:14" x14ac:dyDescent="0.2">
      <c r="E931" s="133"/>
      <c r="G931" s="240"/>
      <c r="J931" s="133"/>
      <c r="K931" s="133"/>
      <c r="L931" s="133"/>
      <c r="M931" s="133"/>
      <c r="N931" s="133"/>
    </row>
    <row r="932" spans="5:14" x14ac:dyDescent="0.2">
      <c r="E932" s="133"/>
      <c r="G932" s="240"/>
      <c r="J932" s="133"/>
      <c r="K932" s="133"/>
      <c r="L932" s="133"/>
      <c r="M932" s="133"/>
      <c r="N932" s="133"/>
    </row>
    <row r="933" spans="5:14" x14ac:dyDescent="0.2">
      <c r="E933" s="133"/>
      <c r="G933" s="240"/>
      <c r="J933" s="133"/>
      <c r="K933" s="133"/>
      <c r="L933" s="133"/>
      <c r="M933" s="133"/>
      <c r="N933" s="133"/>
    </row>
    <row r="934" spans="5:14" x14ac:dyDescent="0.2">
      <c r="E934" s="133"/>
      <c r="G934" s="240"/>
      <c r="J934" s="133"/>
      <c r="K934" s="133"/>
      <c r="L934" s="133"/>
      <c r="M934" s="133"/>
      <c r="N934" s="133"/>
    </row>
    <row r="935" spans="5:14" x14ac:dyDescent="0.2">
      <c r="E935" s="133"/>
      <c r="G935" s="240"/>
      <c r="J935" s="133"/>
      <c r="K935" s="133"/>
      <c r="L935" s="133"/>
      <c r="M935" s="133"/>
      <c r="N935" s="133"/>
    </row>
    <row r="936" spans="5:14" x14ac:dyDescent="0.2">
      <c r="E936" s="133"/>
      <c r="G936" s="240"/>
      <c r="J936" s="133"/>
      <c r="K936" s="133"/>
      <c r="L936" s="133"/>
      <c r="M936" s="133"/>
      <c r="N936" s="133"/>
    </row>
    <row r="937" spans="5:14" x14ac:dyDescent="0.2">
      <c r="E937" s="133"/>
      <c r="G937" s="240"/>
      <c r="J937" s="133"/>
      <c r="K937" s="133"/>
      <c r="L937" s="133"/>
      <c r="M937" s="133"/>
      <c r="N937" s="133"/>
    </row>
    <row r="938" spans="5:14" x14ac:dyDescent="0.2">
      <c r="G938" s="240"/>
      <c r="J938" s="133"/>
      <c r="K938" s="133"/>
      <c r="L938" s="133"/>
      <c r="M938" s="133"/>
      <c r="N938" s="133"/>
    </row>
    <row r="939" spans="5:14" x14ac:dyDescent="0.2">
      <c r="G939" s="240"/>
      <c r="J939" s="133"/>
      <c r="K939" s="133"/>
      <c r="L939" s="133"/>
      <c r="M939" s="133"/>
      <c r="N939" s="133"/>
    </row>
    <row r="940" spans="5:14" x14ac:dyDescent="0.2">
      <c r="G940" s="240"/>
      <c r="J940" s="133"/>
      <c r="K940" s="133"/>
      <c r="L940" s="133"/>
      <c r="M940" s="133"/>
      <c r="N940" s="133"/>
    </row>
    <row r="941" spans="5:14" x14ac:dyDescent="0.2">
      <c r="G941" s="240"/>
      <c r="J941" s="133"/>
      <c r="K941" s="133"/>
      <c r="L941" s="133"/>
      <c r="M941" s="133"/>
      <c r="N941" s="133"/>
    </row>
    <row r="942" spans="5:14" x14ac:dyDescent="0.2">
      <c r="E942" s="133"/>
      <c r="G942" s="240"/>
      <c r="J942" s="133"/>
      <c r="K942" s="133"/>
      <c r="L942" s="133"/>
      <c r="M942" s="133"/>
      <c r="N942" s="133"/>
    </row>
    <row r="943" spans="5:14" x14ac:dyDescent="0.2">
      <c r="E943" s="133"/>
      <c r="G943" s="240"/>
      <c r="J943" s="133"/>
      <c r="K943" s="133"/>
      <c r="L943" s="133"/>
      <c r="M943" s="133"/>
      <c r="N943" s="133"/>
    </row>
    <row r="944" spans="5:14" x14ac:dyDescent="0.2">
      <c r="E944" s="133"/>
      <c r="G944" s="240"/>
      <c r="J944" s="133"/>
      <c r="K944" s="133"/>
      <c r="L944" s="133"/>
      <c r="M944" s="133"/>
      <c r="N944" s="133"/>
    </row>
    <row r="945" spans="7:7" s="133" customFormat="1" x14ac:dyDescent="0.2">
      <c r="G945" s="240"/>
    </row>
    <row r="946" spans="7:7" s="133" customFormat="1" x14ac:dyDescent="0.2">
      <c r="G946" s="240"/>
    </row>
    <row r="947" spans="7:7" s="133" customFormat="1" x14ac:dyDescent="0.2">
      <c r="G947" s="240"/>
    </row>
    <row r="948" spans="7:7" s="133" customFormat="1" x14ac:dyDescent="0.2">
      <c r="G948" s="240"/>
    </row>
    <row r="949" spans="7:7" s="133" customFormat="1" x14ac:dyDescent="0.2">
      <c r="G949" s="240"/>
    </row>
    <row r="950" spans="7:7" s="133" customFormat="1" x14ac:dyDescent="0.2">
      <c r="G950" s="240"/>
    </row>
    <row r="951" spans="7:7" s="133" customFormat="1" x14ac:dyDescent="0.2">
      <c r="G951" s="240"/>
    </row>
    <row r="952" spans="7:7" s="133" customFormat="1" x14ac:dyDescent="0.2">
      <c r="G952" s="240"/>
    </row>
    <row r="953" spans="7:7" s="133" customFormat="1" x14ac:dyDescent="0.2">
      <c r="G953" s="240"/>
    </row>
    <row r="954" spans="7:7" s="133" customFormat="1" x14ac:dyDescent="0.2">
      <c r="G954" s="240"/>
    </row>
    <row r="955" spans="7:7" s="133" customFormat="1" x14ac:dyDescent="0.2">
      <c r="G955" s="240"/>
    </row>
    <row r="956" spans="7:7" s="133" customFormat="1" x14ac:dyDescent="0.2">
      <c r="G956" s="240"/>
    </row>
    <row r="957" spans="7:7" s="133" customFormat="1" x14ac:dyDescent="0.2">
      <c r="G957" s="240"/>
    </row>
    <row r="958" spans="7:7" s="133" customFormat="1" x14ac:dyDescent="0.2">
      <c r="G958" s="240"/>
    </row>
    <row r="959" spans="7:7" s="133" customFormat="1" x14ac:dyDescent="0.2">
      <c r="G959" s="240"/>
    </row>
    <row r="960" spans="7:7" s="133" customFormat="1" x14ac:dyDescent="0.2">
      <c r="G960" s="240"/>
    </row>
    <row r="961" spans="7:7" s="133" customFormat="1" x14ac:dyDescent="0.2">
      <c r="G961" s="240"/>
    </row>
    <row r="962" spans="7:7" s="133" customFormat="1" x14ac:dyDescent="0.2">
      <c r="G962" s="240"/>
    </row>
    <row r="963" spans="7:7" s="133" customFormat="1" x14ac:dyDescent="0.2">
      <c r="G963" s="240"/>
    </row>
    <row r="964" spans="7:7" s="133" customFormat="1" x14ac:dyDescent="0.2">
      <c r="G964" s="240"/>
    </row>
    <row r="965" spans="7:7" s="133" customFormat="1" x14ac:dyDescent="0.2">
      <c r="G965" s="240"/>
    </row>
    <row r="966" spans="7:7" s="133" customFormat="1" x14ac:dyDescent="0.2">
      <c r="G966" s="240"/>
    </row>
    <row r="967" spans="7:7" s="133" customFormat="1" x14ac:dyDescent="0.2">
      <c r="G967" s="240"/>
    </row>
    <row r="968" spans="7:7" s="133" customFormat="1" x14ac:dyDescent="0.2">
      <c r="G968" s="240"/>
    </row>
    <row r="969" spans="7:7" s="133" customFormat="1" x14ac:dyDescent="0.2">
      <c r="G969" s="240"/>
    </row>
    <row r="970" spans="7:7" s="133" customFormat="1" x14ac:dyDescent="0.2">
      <c r="G970" s="240"/>
    </row>
    <row r="971" spans="7:7" s="133" customFormat="1" x14ac:dyDescent="0.2">
      <c r="G971" s="240"/>
    </row>
    <row r="972" spans="7:7" s="133" customFormat="1" x14ac:dyDescent="0.2">
      <c r="G972" s="240"/>
    </row>
    <row r="973" spans="7:7" s="133" customFormat="1" x14ac:dyDescent="0.2">
      <c r="G973" s="240"/>
    </row>
    <row r="974" spans="7:7" s="133" customFormat="1" x14ac:dyDescent="0.2">
      <c r="G974" s="240"/>
    </row>
    <row r="975" spans="7:7" s="133" customFormat="1" x14ac:dyDescent="0.2">
      <c r="G975" s="240"/>
    </row>
    <row r="976" spans="7:7" s="133" customFormat="1" x14ac:dyDescent="0.2">
      <c r="G976" s="240"/>
    </row>
    <row r="977" spans="7:7" s="133" customFormat="1" x14ac:dyDescent="0.2">
      <c r="G977" s="240"/>
    </row>
    <row r="978" spans="7:7" s="133" customFormat="1" x14ac:dyDescent="0.2">
      <c r="G978" s="240"/>
    </row>
    <row r="979" spans="7:7" s="133" customFormat="1" x14ac:dyDescent="0.2">
      <c r="G979" s="240"/>
    </row>
    <row r="980" spans="7:7" s="133" customFormat="1" x14ac:dyDescent="0.2">
      <c r="G980" s="240"/>
    </row>
    <row r="981" spans="7:7" s="133" customFormat="1" x14ac:dyDescent="0.2">
      <c r="G981" s="240"/>
    </row>
    <row r="982" spans="7:7" s="133" customFormat="1" x14ac:dyDescent="0.2">
      <c r="G982" s="240"/>
    </row>
    <row r="983" spans="7:7" s="133" customFormat="1" x14ac:dyDescent="0.2">
      <c r="G983" s="240"/>
    </row>
    <row r="984" spans="7:7" s="133" customFormat="1" x14ac:dyDescent="0.2">
      <c r="G984" s="240"/>
    </row>
    <row r="985" spans="7:7" s="133" customFormat="1" x14ac:dyDescent="0.2">
      <c r="G985" s="240"/>
    </row>
    <row r="986" spans="7:7" s="133" customFormat="1" x14ac:dyDescent="0.2">
      <c r="G986" s="240"/>
    </row>
    <row r="987" spans="7:7" s="133" customFormat="1" x14ac:dyDescent="0.2">
      <c r="G987" s="240"/>
    </row>
    <row r="988" spans="7:7" s="133" customFormat="1" x14ac:dyDescent="0.2">
      <c r="G988" s="240"/>
    </row>
    <row r="989" spans="7:7" s="133" customFormat="1" x14ac:dyDescent="0.2">
      <c r="G989" s="240"/>
    </row>
    <row r="990" spans="7:7" s="133" customFormat="1" x14ac:dyDescent="0.2">
      <c r="G990" s="240"/>
    </row>
    <row r="991" spans="7:7" s="133" customFormat="1" x14ac:dyDescent="0.2">
      <c r="G991" s="240"/>
    </row>
    <row r="992" spans="7:7" s="133" customFormat="1" x14ac:dyDescent="0.2">
      <c r="G992" s="240"/>
    </row>
    <row r="993" spans="7:7" s="133" customFormat="1" x14ac:dyDescent="0.2">
      <c r="G993" s="240"/>
    </row>
    <row r="994" spans="7:7" s="133" customFormat="1" x14ac:dyDescent="0.2">
      <c r="G994" s="240"/>
    </row>
    <row r="995" spans="7:7" s="133" customFormat="1" x14ac:dyDescent="0.2">
      <c r="G995" s="240"/>
    </row>
    <row r="996" spans="7:7" s="133" customFormat="1" x14ac:dyDescent="0.2">
      <c r="G996" s="240"/>
    </row>
    <row r="997" spans="7:7" s="133" customFormat="1" x14ac:dyDescent="0.2">
      <c r="G997" s="240"/>
    </row>
    <row r="998" spans="7:7" s="133" customFormat="1" x14ac:dyDescent="0.2">
      <c r="G998" s="240"/>
    </row>
    <row r="999" spans="7:7" s="133" customFormat="1" x14ac:dyDescent="0.2">
      <c r="G999" s="240"/>
    </row>
    <row r="1000" spans="7:7" s="133" customFormat="1" x14ac:dyDescent="0.2">
      <c r="G1000" s="240"/>
    </row>
    <row r="1001" spans="7:7" s="133" customFormat="1" x14ac:dyDescent="0.2">
      <c r="G1001" s="240"/>
    </row>
    <row r="1002" spans="7:7" s="133" customFormat="1" x14ac:dyDescent="0.2">
      <c r="G1002" s="240"/>
    </row>
    <row r="1003" spans="7:7" s="133" customFormat="1" x14ac:dyDescent="0.2">
      <c r="G1003" s="240"/>
    </row>
    <row r="1004" spans="7:7" s="133" customFormat="1" x14ac:dyDescent="0.2">
      <c r="G1004" s="240"/>
    </row>
    <row r="1005" spans="7:7" s="133" customFormat="1" x14ac:dyDescent="0.2">
      <c r="G1005" s="240"/>
    </row>
    <row r="1006" spans="7:7" s="133" customFormat="1" x14ac:dyDescent="0.2">
      <c r="G1006" s="240"/>
    </row>
    <row r="1007" spans="7:7" s="133" customFormat="1" x14ac:dyDescent="0.2">
      <c r="G1007" s="240"/>
    </row>
    <row r="1008" spans="7:7" s="133" customFormat="1" x14ac:dyDescent="0.2">
      <c r="G1008" s="240"/>
    </row>
    <row r="1009" spans="7:7" s="133" customFormat="1" x14ac:dyDescent="0.2">
      <c r="G1009" s="240"/>
    </row>
    <row r="1010" spans="7:7" s="133" customFormat="1" x14ac:dyDescent="0.2">
      <c r="G1010" s="240"/>
    </row>
    <row r="1011" spans="7:7" s="133" customFormat="1" x14ac:dyDescent="0.2">
      <c r="G1011" s="240"/>
    </row>
    <row r="1012" spans="7:7" s="133" customFormat="1" x14ac:dyDescent="0.2">
      <c r="G1012" s="240"/>
    </row>
    <row r="1013" spans="7:7" s="133" customFormat="1" x14ac:dyDescent="0.2">
      <c r="G1013" s="240"/>
    </row>
    <row r="1014" spans="7:7" s="133" customFormat="1" x14ac:dyDescent="0.2">
      <c r="G1014" s="240"/>
    </row>
    <row r="1015" spans="7:7" s="133" customFormat="1" x14ac:dyDescent="0.2">
      <c r="G1015" s="240"/>
    </row>
    <row r="1016" spans="7:7" s="133" customFormat="1" x14ac:dyDescent="0.2">
      <c r="G1016" s="240"/>
    </row>
    <row r="1017" spans="7:7" s="133" customFormat="1" x14ac:dyDescent="0.2">
      <c r="G1017" s="240"/>
    </row>
    <row r="1018" spans="7:7" s="133" customFormat="1" x14ac:dyDescent="0.2">
      <c r="G1018" s="240"/>
    </row>
    <row r="1019" spans="7:7" s="133" customFormat="1" x14ac:dyDescent="0.2">
      <c r="G1019" s="240"/>
    </row>
    <row r="1020" spans="7:7" s="133" customFormat="1" x14ac:dyDescent="0.2">
      <c r="G1020" s="240"/>
    </row>
    <row r="1021" spans="7:7" s="133" customFormat="1" x14ac:dyDescent="0.2">
      <c r="G1021" s="240"/>
    </row>
    <row r="1022" spans="7:7" s="133" customFormat="1" x14ac:dyDescent="0.2">
      <c r="G1022" s="240"/>
    </row>
    <row r="1023" spans="7:7" s="133" customFormat="1" x14ac:dyDescent="0.2">
      <c r="G1023" s="240"/>
    </row>
    <row r="1024" spans="7:7" s="133" customFormat="1" x14ac:dyDescent="0.2">
      <c r="G1024" s="240"/>
    </row>
    <row r="1025" spans="7:7" s="133" customFormat="1" x14ac:dyDescent="0.2">
      <c r="G1025" s="240"/>
    </row>
    <row r="1026" spans="7:7" s="133" customFormat="1" x14ac:dyDescent="0.2">
      <c r="G1026" s="240"/>
    </row>
    <row r="1027" spans="7:7" s="133" customFormat="1" x14ac:dyDescent="0.2">
      <c r="G1027" s="240"/>
    </row>
    <row r="1028" spans="7:7" s="133" customFormat="1" x14ac:dyDescent="0.2">
      <c r="G1028" s="240"/>
    </row>
    <row r="1029" spans="7:7" s="133" customFormat="1" x14ac:dyDescent="0.2">
      <c r="G1029" s="240"/>
    </row>
    <row r="1030" spans="7:7" s="133" customFormat="1" x14ac:dyDescent="0.2">
      <c r="G1030" s="240"/>
    </row>
    <row r="1031" spans="7:7" s="133" customFormat="1" x14ac:dyDescent="0.2">
      <c r="G1031" s="240"/>
    </row>
    <row r="1032" spans="7:7" s="133" customFormat="1" x14ac:dyDescent="0.2">
      <c r="G1032" s="240"/>
    </row>
    <row r="1033" spans="7:7" s="133" customFormat="1" x14ac:dyDescent="0.2">
      <c r="G1033" s="240"/>
    </row>
    <row r="1034" spans="7:7" s="133" customFormat="1" x14ac:dyDescent="0.2">
      <c r="G1034" s="240"/>
    </row>
    <row r="1035" spans="7:7" s="133" customFormat="1" x14ac:dyDescent="0.2">
      <c r="G1035" s="240"/>
    </row>
    <row r="1036" spans="7:7" s="133" customFormat="1" x14ac:dyDescent="0.2">
      <c r="G1036" s="240"/>
    </row>
    <row r="1037" spans="7:7" s="133" customFormat="1" x14ac:dyDescent="0.2">
      <c r="G1037" s="240"/>
    </row>
    <row r="1038" spans="7:7" s="133" customFormat="1" x14ac:dyDescent="0.2">
      <c r="G1038" s="240"/>
    </row>
    <row r="1039" spans="7:7" s="133" customFormat="1" x14ac:dyDescent="0.2">
      <c r="G1039" s="240"/>
    </row>
    <row r="1040" spans="7:7" s="133" customFormat="1" x14ac:dyDescent="0.2">
      <c r="G1040" s="240"/>
    </row>
    <row r="1041" spans="7:7" s="133" customFormat="1" x14ac:dyDescent="0.2">
      <c r="G1041" s="240"/>
    </row>
    <row r="1042" spans="7:7" s="133" customFormat="1" x14ac:dyDescent="0.2">
      <c r="G1042" s="240"/>
    </row>
    <row r="1043" spans="7:7" s="133" customFormat="1" x14ac:dyDescent="0.2">
      <c r="G1043" s="240"/>
    </row>
    <row r="1044" spans="7:7" s="133" customFormat="1" x14ac:dyDescent="0.2">
      <c r="G1044" s="240"/>
    </row>
    <row r="1045" spans="7:7" s="133" customFormat="1" x14ac:dyDescent="0.2">
      <c r="G1045" s="240"/>
    </row>
    <row r="1046" spans="7:7" s="133" customFormat="1" x14ac:dyDescent="0.2">
      <c r="G1046" s="240"/>
    </row>
    <row r="1047" spans="7:7" s="133" customFormat="1" x14ac:dyDescent="0.2">
      <c r="G1047" s="240"/>
    </row>
    <row r="1048" spans="7:7" s="133" customFormat="1" x14ac:dyDescent="0.2">
      <c r="G1048" s="240"/>
    </row>
    <row r="1049" spans="7:7" s="133" customFormat="1" x14ac:dyDescent="0.2">
      <c r="G1049" s="240"/>
    </row>
    <row r="1050" spans="7:7" s="133" customFormat="1" x14ac:dyDescent="0.2">
      <c r="G1050" s="240"/>
    </row>
    <row r="1051" spans="7:7" s="133" customFormat="1" x14ac:dyDescent="0.2">
      <c r="G1051" s="240"/>
    </row>
    <row r="1052" spans="7:7" s="133" customFormat="1" x14ac:dyDescent="0.2">
      <c r="G1052" s="240"/>
    </row>
    <row r="1053" spans="7:7" s="133" customFormat="1" x14ac:dyDescent="0.2">
      <c r="G1053" s="240"/>
    </row>
    <row r="1054" spans="7:7" s="133" customFormat="1" x14ac:dyDescent="0.2">
      <c r="G1054" s="240"/>
    </row>
    <row r="1055" spans="7:7" s="133" customFormat="1" x14ac:dyDescent="0.2">
      <c r="G1055" s="240"/>
    </row>
    <row r="1056" spans="7:7" s="133" customFormat="1" x14ac:dyDescent="0.2">
      <c r="G1056" s="240"/>
    </row>
    <row r="1057" spans="7:7" s="133" customFormat="1" x14ac:dyDescent="0.2">
      <c r="G1057" s="240"/>
    </row>
    <row r="1058" spans="7:7" s="133" customFormat="1" x14ac:dyDescent="0.2">
      <c r="G1058" s="240"/>
    </row>
    <row r="1059" spans="7:7" s="133" customFormat="1" x14ac:dyDescent="0.2">
      <c r="G1059" s="240"/>
    </row>
    <row r="1060" spans="7:7" s="133" customFormat="1" x14ac:dyDescent="0.2">
      <c r="G1060" s="240"/>
    </row>
    <row r="1061" spans="7:7" s="133" customFormat="1" x14ac:dyDescent="0.2">
      <c r="G1061" s="240"/>
    </row>
    <row r="1062" spans="7:7" s="133" customFormat="1" x14ac:dyDescent="0.2">
      <c r="G1062" s="240"/>
    </row>
    <row r="1063" spans="7:7" s="133" customFormat="1" x14ac:dyDescent="0.2">
      <c r="G1063" s="240"/>
    </row>
    <row r="1064" spans="7:7" s="133" customFormat="1" x14ac:dyDescent="0.2">
      <c r="G1064" s="240"/>
    </row>
    <row r="1065" spans="7:7" s="133" customFormat="1" x14ac:dyDescent="0.2">
      <c r="G1065" s="240"/>
    </row>
    <row r="1066" spans="7:7" s="133" customFormat="1" x14ac:dyDescent="0.2">
      <c r="G1066" s="240"/>
    </row>
    <row r="1067" spans="7:7" s="133" customFormat="1" x14ac:dyDescent="0.2">
      <c r="G1067" s="240"/>
    </row>
    <row r="1068" spans="7:7" s="133" customFormat="1" x14ac:dyDescent="0.2">
      <c r="G1068" s="240"/>
    </row>
    <row r="1069" spans="7:7" s="133" customFormat="1" x14ac:dyDescent="0.2">
      <c r="G1069" s="240"/>
    </row>
    <row r="1070" spans="7:7" s="133" customFormat="1" x14ac:dyDescent="0.2">
      <c r="G1070" s="240"/>
    </row>
    <row r="1071" spans="7:7" s="133" customFormat="1" x14ac:dyDescent="0.2">
      <c r="G1071" s="240"/>
    </row>
    <row r="1072" spans="7:7" s="133" customFormat="1" x14ac:dyDescent="0.2">
      <c r="G1072" s="240"/>
    </row>
    <row r="1073" spans="7:7" s="133" customFormat="1" x14ac:dyDescent="0.2">
      <c r="G1073" s="240"/>
    </row>
    <row r="1074" spans="7:7" s="133" customFormat="1" x14ac:dyDescent="0.2">
      <c r="G1074" s="240"/>
    </row>
    <row r="1075" spans="7:7" s="133" customFormat="1" x14ac:dyDescent="0.2">
      <c r="G1075" s="240"/>
    </row>
    <row r="1076" spans="7:7" s="133" customFormat="1" x14ac:dyDescent="0.2">
      <c r="G1076" s="240"/>
    </row>
    <row r="1077" spans="7:7" s="133" customFormat="1" x14ac:dyDescent="0.2">
      <c r="G1077" s="240"/>
    </row>
    <row r="1078" spans="7:7" s="133" customFormat="1" x14ac:dyDescent="0.2">
      <c r="G1078" s="240"/>
    </row>
    <row r="1079" spans="7:7" s="133" customFormat="1" x14ac:dyDescent="0.2">
      <c r="G1079" s="240"/>
    </row>
    <row r="1080" spans="7:7" s="133" customFormat="1" x14ac:dyDescent="0.2">
      <c r="G1080" s="240"/>
    </row>
    <row r="1081" spans="7:7" s="133" customFormat="1" x14ac:dyDescent="0.2">
      <c r="G1081" s="240"/>
    </row>
    <row r="1082" spans="7:7" s="133" customFormat="1" x14ac:dyDescent="0.2">
      <c r="G1082" s="240"/>
    </row>
    <row r="1083" spans="7:7" s="133" customFormat="1" x14ac:dyDescent="0.2">
      <c r="G1083" s="240"/>
    </row>
    <row r="1084" spans="7:7" s="133" customFormat="1" x14ac:dyDescent="0.2">
      <c r="G1084" s="240"/>
    </row>
    <row r="1085" spans="7:7" s="133" customFormat="1" x14ac:dyDescent="0.2">
      <c r="G1085" s="240"/>
    </row>
    <row r="1086" spans="7:7" s="133" customFormat="1" x14ac:dyDescent="0.2">
      <c r="G1086" s="240"/>
    </row>
    <row r="1087" spans="7:7" s="133" customFormat="1" x14ac:dyDescent="0.2">
      <c r="G1087" s="240"/>
    </row>
    <row r="1088" spans="7:7" s="133" customFormat="1" x14ac:dyDescent="0.2">
      <c r="G1088" s="240"/>
    </row>
    <row r="1089" spans="7:7" s="133" customFormat="1" x14ac:dyDescent="0.2">
      <c r="G1089" s="240"/>
    </row>
    <row r="1090" spans="7:7" s="133" customFormat="1" x14ac:dyDescent="0.2">
      <c r="G1090" s="240"/>
    </row>
    <row r="1091" spans="7:7" s="133" customFormat="1" x14ac:dyDescent="0.2">
      <c r="G1091" s="240"/>
    </row>
    <row r="1092" spans="7:7" s="133" customFormat="1" x14ac:dyDescent="0.2">
      <c r="G1092" s="240"/>
    </row>
    <row r="1093" spans="7:7" s="133" customFormat="1" x14ac:dyDescent="0.2">
      <c r="G1093" s="240"/>
    </row>
    <row r="1094" spans="7:7" s="133" customFormat="1" x14ac:dyDescent="0.2">
      <c r="G1094" s="240"/>
    </row>
    <row r="1095" spans="7:7" s="133" customFormat="1" x14ac:dyDescent="0.2">
      <c r="G1095" s="240"/>
    </row>
    <row r="1096" spans="7:7" s="133" customFormat="1" x14ac:dyDescent="0.2">
      <c r="G1096" s="240"/>
    </row>
    <row r="1097" spans="7:7" s="133" customFormat="1" x14ac:dyDescent="0.2">
      <c r="G1097" s="240"/>
    </row>
    <row r="1098" spans="7:7" s="133" customFormat="1" x14ac:dyDescent="0.2">
      <c r="G1098" s="240"/>
    </row>
    <row r="1099" spans="7:7" s="133" customFormat="1" x14ac:dyDescent="0.2">
      <c r="G1099" s="240"/>
    </row>
    <row r="1100" spans="7:7" s="133" customFormat="1" x14ac:dyDescent="0.2">
      <c r="G1100" s="240"/>
    </row>
    <row r="1101" spans="7:7" s="133" customFormat="1" x14ac:dyDescent="0.2">
      <c r="G1101" s="240"/>
    </row>
    <row r="1102" spans="7:7" s="133" customFormat="1" x14ac:dyDescent="0.2">
      <c r="G1102" s="240"/>
    </row>
    <row r="1103" spans="7:7" s="133" customFormat="1" x14ac:dyDescent="0.2">
      <c r="G1103" s="240"/>
    </row>
    <row r="1104" spans="7:7" s="133" customFormat="1" x14ac:dyDescent="0.2">
      <c r="G1104" s="240"/>
    </row>
    <row r="1105" spans="7:7" s="133" customFormat="1" x14ac:dyDescent="0.2">
      <c r="G1105" s="240"/>
    </row>
    <row r="1106" spans="7:7" s="133" customFormat="1" x14ac:dyDescent="0.2">
      <c r="G1106" s="240"/>
    </row>
    <row r="1107" spans="7:7" s="133" customFormat="1" x14ac:dyDescent="0.2">
      <c r="G1107" s="240"/>
    </row>
    <row r="1108" spans="7:7" s="133" customFormat="1" x14ac:dyDescent="0.2">
      <c r="G1108" s="240"/>
    </row>
    <row r="1109" spans="7:7" s="133" customFormat="1" x14ac:dyDescent="0.2">
      <c r="G1109" s="240"/>
    </row>
    <row r="1110" spans="7:7" s="133" customFormat="1" x14ac:dyDescent="0.2">
      <c r="G1110" s="240"/>
    </row>
    <row r="1111" spans="7:7" s="133" customFormat="1" x14ac:dyDescent="0.2">
      <c r="G1111" s="240"/>
    </row>
    <row r="1112" spans="7:7" s="133" customFormat="1" x14ac:dyDescent="0.2">
      <c r="G1112" s="240"/>
    </row>
    <row r="1113" spans="7:7" s="133" customFormat="1" x14ac:dyDescent="0.2">
      <c r="G1113" s="240"/>
    </row>
    <row r="1114" spans="7:7" s="133" customFormat="1" x14ac:dyDescent="0.2">
      <c r="G1114" s="240"/>
    </row>
    <row r="1115" spans="7:7" s="133" customFormat="1" x14ac:dyDescent="0.2">
      <c r="G1115" s="240"/>
    </row>
    <row r="1116" spans="7:7" s="133" customFormat="1" x14ac:dyDescent="0.2">
      <c r="G1116" s="240"/>
    </row>
    <row r="1117" spans="7:7" s="133" customFormat="1" x14ac:dyDescent="0.2">
      <c r="G1117" s="240"/>
    </row>
    <row r="1118" spans="7:7" s="133" customFormat="1" x14ac:dyDescent="0.2">
      <c r="G1118" s="240"/>
    </row>
    <row r="1119" spans="7:7" s="133" customFormat="1" x14ac:dyDescent="0.2">
      <c r="G1119" s="240"/>
    </row>
    <row r="1120" spans="7:7" s="133" customFormat="1" x14ac:dyDescent="0.2">
      <c r="G1120" s="240"/>
    </row>
    <row r="1121" spans="7:7" s="133" customFormat="1" x14ac:dyDescent="0.2">
      <c r="G1121" s="240"/>
    </row>
    <row r="1122" spans="7:7" s="133" customFormat="1" x14ac:dyDescent="0.2">
      <c r="G1122" s="240"/>
    </row>
    <row r="1123" spans="7:7" s="133" customFormat="1" x14ac:dyDescent="0.2">
      <c r="G1123" s="240"/>
    </row>
    <row r="1124" spans="7:7" s="133" customFormat="1" x14ac:dyDescent="0.2">
      <c r="G1124" s="240"/>
    </row>
    <row r="1125" spans="7:7" s="133" customFormat="1" x14ac:dyDescent="0.2">
      <c r="G1125" s="240"/>
    </row>
    <row r="1126" spans="7:7" s="133" customFormat="1" x14ac:dyDescent="0.2">
      <c r="G1126" s="240"/>
    </row>
    <row r="1127" spans="7:7" s="133" customFormat="1" x14ac:dyDescent="0.2">
      <c r="G1127" s="240"/>
    </row>
    <row r="1128" spans="7:7" s="133" customFormat="1" x14ac:dyDescent="0.2">
      <c r="G1128" s="240"/>
    </row>
    <row r="1129" spans="7:7" s="133" customFormat="1" x14ac:dyDescent="0.2">
      <c r="G1129" s="240"/>
    </row>
    <row r="1130" spans="7:7" s="133" customFormat="1" x14ac:dyDescent="0.2">
      <c r="G1130" s="240"/>
    </row>
    <row r="1131" spans="7:7" s="133" customFormat="1" x14ac:dyDescent="0.2">
      <c r="G1131" s="240"/>
    </row>
    <row r="1132" spans="7:7" s="133" customFormat="1" x14ac:dyDescent="0.2">
      <c r="G1132" s="240"/>
    </row>
    <row r="1133" spans="7:7" s="133" customFormat="1" x14ac:dyDescent="0.2">
      <c r="G1133" s="240"/>
    </row>
    <row r="1134" spans="7:7" s="133" customFormat="1" x14ac:dyDescent="0.2">
      <c r="G1134" s="240"/>
    </row>
    <row r="1135" spans="7:7" s="133" customFormat="1" x14ac:dyDescent="0.2">
      <c r="G1135" s="240"/>
    </row>
    <row r="1136" spans="7:7" s="133" customFormat="1" x14ac:dyDescent="0.2">
      <c r="G1136" s="240"/>
    </row>
    <row r="1137" spans="7:7" s="133" customFormat="1" x14ac:dyDescent="0.2">
      <c r="G1137" s="240"/>
    </row>
    <row r="1138" spans="7:7" s="133" customFormat="1" x14ac:dyDescent="0.2">
      <c r="G1138" s="240"/>
    </row>
    <row r="1139" spans="7:7" s="133" customFormat="1" x14ac:dyDescent="0.2">
      <c r="G1139" s="240"/>
    </row>
    <row r="1140" spans="7:7" s="133" customFormat="1" x14ac:dyDescent="0.2">
      <c r="G1140" s="240"/>
    </row>
    <row r="1141" spans="7:7" s="133" customFormat="1" x14ac:dyDescent="0.2">
      <c r="G1141" s="240"/>
    </row>
    <row r="1142" spans="7:7" s="133" customFormat="1" x14ac:dyDescent="0.2">
      <c r="G1142" s="240"/>
    </row>
    <row r="1143" spans="7:7" s="133" customFormat="1" x14ac:dyDescent="0.2">
      <c r="G1143" s="240"/>
    </row>
    <row r="1144" spans="7:7" s="133" customFormat="1" x14ac:dyDescent="0.2">
      <c r="G1144" s="240"/>
    </row>
    <row r="1145" spans="7:7" s="133" customFormat="1" x14ac:dyDescent="0.2">
      <c r="G1145" s="240"/>
    </row>
    <row r="1146" spans="7:7" s="133" customFormat="1" x14ac:dyDescent="0.2">
      <c r="G1146" s="240"/>
    </row>
    <row r="1147" spans="7:7" s="133" customFormat="1" x14ac:dyDescent="0.2">
      <c r="G1147" s="240"/>
    </row>
    <row r="1148" spans="7:7" s="133" customFormat="1" x14ac:dyDescent="0.2">
      <c r="G1148" s="240"/>
    </row>
    <row r="1149" spans="7:7" s="133" customFormat="1" x14ac:dyDescent="0.2">
      <c r="G1149" s="240"/>
    </row>
    <row r="1150" spans="7:7" s="133" customFormat="1" x14ac:dyDescent="0.2">
      <c r="G1150" s="240"/>
    </row>
    <row r="1151" spans="7:7" s="133" customFormat="1" x14ac:dyDescent="0.2">
      <c r="G1151" s="240"/>
    </row>
    <row r="1152" spans="7:7" s="133" customFormat="1" x14ac:dyDescent="0.2">
      <c r="G1152" s="240"/>
    </row>
    <row r="1153" spans="7:7" s="133" customFormat="1" x14ac:dyDescent="0.2">
      <c r="G1153" s="240"/>
    </row>
    <row r="1154" spans="7:7" s="133" customFormat="1" x14ac:dyDescent="0.2">
      <c r="G1154" s="240"/>
    </row>
    <row r="1155" spans="7:7" s="133" customFormat="1" x14ac:dyDescent="0.2">
      <c r="G1155" s="240"/>
    </row>
    <row r="1156" spans="7:7" s="133" customFormat="1" x14ac:dyDescent="0.2">
      <c r="G1156" s="240"/>
    </row>
    <row r="1157" spans="7:7" s="133" customFormat="1" x14ac:dyDescent="0.2">
      <c r="G1157" s="240"/>
    </row>
    <row r="1158" spans="7:7" s="133" customFormat="1" x14ac:dyDescent="0.2">
      <c r="G1158" s="240"/>
    </row>
    <row r="1159" spans="7:7" s="133" customFormat="1" x14ac:dyDescent="0.2">
      <c r="G1159" s="240"/>
    </row>
    <row r="1160" spans="7:7" s="133" customFormat="1" x14ac:dyDescent="0.2">
      <c r="G1160" s="240"/>
    </row>
    <row r="1161" spans="7:7" s="133" customFormat="1" x14ac:dyDescent="0.2">
      <c r="G1161" s="240"/>
    </row>
    <row r="1162" spans="7:7" s="133" customFormat="1" x14ac:dyDescent="0.2">
      <c r="G1162" s="240"/>
    </row>
    <row r="1163" spans="7:7" s="133" customFormat="1" x14ac:dyDescent="0.2">
      <c r="G1163" s="240"/>
    </row>
    <row r="1164" spans="7:7" s="133" customFormat="1" x14ac:dyDescent="0.2">
      <c r="G1164" s="240"/>
    </row>
    <row r="1165" spans="7:7" s="133" customFormat="1" x14ac:dyDescent="0.2">
      <c r="G1165" s="240"/>
    </row>
    <row r="1166" spans="7:7" s="133" customFormat="1" x14ac:dyDescent="0.2">
      <c r="G1166" s="240"/>
    </row>
    <row r="1167" spans="7:7" s="133" customFormat="1" x14ac:dyDescent="0.2">
      <c r="G1167" s="240"/>
    </row>
    <row r="1168" spans="7:7" s="133" customFormat="1" x14ac:dyDescent="0.2">
      <c r="G1168" s="240"/>
    </row>
    <row r="1169" spans="7:7" s="133" customFormat="1" x14ac:dyDescent="0.2">
      <c r="G1169" s="240"/>
    </row>
    <row r="1170" spans="7:7" s="133" customFormat="1" x14ac:dyDescent="0.2">
      <c r="G1170" s="240"/>
    </row>
    <row r="1171" spans="7:7" s="133" customFormat="1" x14ac:dyDescent="0.2">
      <c r="G1171" s="240"/>
    </row>
    <row r="1172" spans="7:7" s="133" customFormat="1" x14ac:dyDescent="0.2">
      <c r="G1172" s="240"/>
    </row>
    <row r="1173" spans="7:7" s="133" customFormat="1" x14ac:dyDescent="0.2">
      <c r="G1173" s="240"/>
    </row>
    <row r="1174" spans="7:7" s="133" customFormat="1" x14ac:dyDescent="0.2">
      <c r="G1174" s="240"/>
    </row>
    <row r="1175" spans="7:7" s="133" customFormat="1" x14ac:dyDescent="0.2">
      <c r="G1175" s="240"/>
    </row>
    <row r="1176" spans="7:7" s="133" customFormat="1" x14ac:dyDescent="0.2">
      <c r="G1176" s="240"/>
    </row>
    <row r="1177" spans="7:7" s="133" customFormat="1" x14ac:dyDescent="0.2">
      <c r="G1177" s="240"/>
    </row>
    <row r="1178" spans="7:7" s="133" customFormat="1" x14ac:dyDescent="0.2">
      <c r="G1178" s="240"/>
    </row>
    <row r="1179" spans="7:7" s="133" customFormat="1" x14ac:dyDescent="0.2">
      <c r="G1179" s="240"/>
    </row>
    <row r="1180" spans="7:7" s="133" customFormat="1" x14ac:dyDescent="0.2">
      <c r="G1180" s="240"/>
    </row>
    <row r="1181" spans="7:7" s="133" customFormat="1" x14ac:dyDescent="0.2">
      <c r="G1181" s="240"/>
    </row>
    <row r="1182" spans="7:7" s="133" customFormat="1" x14ac:dyDescent="0.2">
      <c r="G1182" s="240"/>
    </row>
    <row r="1183" spans="7:7" s="133" customFormat="1" x14ac:dyDescent="0.2">
      <c r="G1183" s="240"/>
    </row>
    <row r="1184" spans="7:7" s="133" customFormat="1" x14ac:dyDescent="0.2">
      <c r="G1184" s="240"/>
    </row>
    <row r="1185" spans="7:7" s="133" customFormat="1" x14ac:dyDescent="0.2">
      <c r="G1185" s="240"/>
    </row>
    <row r="1186" spans="7:7" s="133" customFormat="1" x14ac:dyDescent="0.2">
      <c r="G1186" s="240"/>
    </row>
    <row r="1187" spans="7:7" s="133" customFormat="1" x14ac:dyDescent="0.2">
      <c r="G1187" s="240"/>
    </row>
    <row r="1188" spans="7:7" s="133" customFormat="1" x14ac:dyDescent="0.2">
      <c r="G1188" s="240"/>
    </row>
    <row r="1189" spans="7:7" s="133" customFormat="1" x14ac:dyDescent="0.2">
      <c r="G1189" s="240"/>
    </row>
    <row r="1190" spans="7:7" s="133" customFormat="1" x14ac:dyDescent="0.2">
      <c r="G1190" s="240"/>
    </row>
    <row r="1191" spans="7:7" s="133" customFormat="1" x14ac:dyDescent="0.2">
      <c r="G1191" s="240"/>
    </row>
    <row r="1192" spans="7:7" s="133" customFormat="1" x14ac:dyDescent="0.2">
      <c r="G1192" s="240"/>
    </row>
    <row r="1193" spans="7:7" s="133" customFormat="1" x14ac:dyDescent="0.2">
      <c r="G1193" s="240"/>
    </row>
    <row r="1194" spans="7:7" s="133" customFormat="1" x14ac:dyDescent="0.2">
      <c r="G1194" s="240"/>
    </row>
    <row r="1195" spans="7:7" s="133" customFormat="1" x14ac:dyDescent="0.2">
      <c r="G1195" s="240"/>
    </row>
    <row r="1196" spans="7:7" s="133" customFormat="1" x14ac:dyDescent="0.2">
      <c r="G1196" s="240"/>
    </row>
    <row r="1197" spans="7:7" s="133" customFormat="1" x14ac:dyDescent="0.2">
      <c r="G1197" s="240"/>
    </row>
    <row r="1198" spans="7:7" s="133" customFormat="1" x14ac:dyDescent="0.2">
      <c r="G1198" s="240"/>
    </row>
    <row r="1199" spans="7:7" s="133" customFormat="1" x14ac:dyDescent="0.2">
      <c r="G1199" s="240"/>
    </row>
    <row r="1200" spans="7:7" s="133" customFormat="1" x14ac:dyDescent="0.2">
      <c r="G1200" s="240"/>
    </row>
    <row r="1201" spans="7:7" s="133" customFormat="1" x14ac:dyDescent="0.2">
      <c r="G1201" s="240"/>
    </row>
    <row r="1202" spans="7:7" s="133" customFormat="1" x14ac:dyDescent="0.2">
      <c r="G1202" s="240"/>
    </row>
    <row r="1203" spans="7:7" s="133" customFormat="1" x14ac:dyDescent="0.2">
      <c r="G1203" s="240"/>
    </row>
    <row r="1204" spans="7:7" s="133" customFormat="1" x14ac:dyDescent="0.2">
      <c r="G1204" s="240"/>
    </row>
    <row r="1205" spans="7:7" s="133" customFormat="1" x14ac:dyDescent="0.2">
      <c r="G1205" s="240"/>
    </row>
    <row r="1206" spans="7:7" s="133" customFormat="1" x14ac:dyDescent="0.2">
      <c r="G1206" s="240"/>
    </row>
    <row r="1207" spans="7:7" s="133" customFormat="1" x14ac:dyDescent="0.2">
      <c r="G1207" s="240"/>
    </row>
    <row r="1208" spans="7:7" s="133" customFormat="1" x14ac:dyDescent="0.2">
      <c r="G1208" s="240"/>
    </row>
    <row r="1209" spans="7:7" s="133" customFormat="1" x14ac:dyDescent="0.2">
      <c r="G1209" s="240"/>
    </row>
    <row r="1210" spans="7:7" s="133" customFormat="1" x14ac:dyDescent="0.2">
      <c r="G1210" s="240"/>
    </row>
    <row r="1211" spans="7:7" s="133" customFormat="1" x14ac:dyDescent="0.2">
      <c r="G1211" s="240"/>
    </row>
    <row r="1212" spans="7:7" s="133" customFormat="1" x14ac:dyDescent="0.2">
      <c r="G1212" s="240"/>
    </row>
    <row r="1213" spans="7:7" s="133" customFormat="1" x14ac:dyDescent="0.2">
      <c r="G1213" s="240"/>
    </row>
    <row r="1214" spans="7:7" s="133" customFormat="1" x14ac:dyDescent="0.2">
      <c r="G1214" s="240"/>
    </row>
    <row r="1215" spans="7:7" s="133" customFormat="1" x14ac:dyDescent="0.2">
      <c r="G1215" s="240"/>
    </row>
    <row r="1216" spans="7:7" s="133" customFormat="1" x14ac:dyDescent="0.2">
      <c r="G1216" s="240"/>
    </row>
    <row r="1217" spans="7:7" s="133" customFormat="1" x14ac:dyDescent="0.2">
      <c r="G1217" s="240"/>
    </row>
    <row r="1218" spans="7:7" s="133" customFormat="1" x14ac:dyDescent="0.2">
      <c r="G1218" s="240"/>
    </row>
    <row r="1219" spans="7:7" s="133" customFormat="1" x14ac:dyDescent="0.2">
      <c r="G1219" s="240"/>
    </row>
    <row r="1220" spans="7:7" s="133" customFormat="1" x14ac:dyDescent="0.2">
      <c r="G1220" s="240"/>
    </row>
    <row r="1221" spans="7:7" s="133" customFormat="1" x14ac:dyDescent="0.2">
      <c r="G1221" s="240"/>
    </row>
    <row r="1222" spans="7:7" s="133" customFormat="1" x14ac:dyDescent="0.2">
      <c r="G1222" s="240"/>
    </row>
    <row r="1223" spans="7:7" s="133" customFormat="1" x14ac:dyDescent="0.2">
      <c r="G1223" s="240"/>
    </row>
    <row r="1224" spans="7:7" s="133" customFormat="1" x14ac:dyDescent="0.2">
      <c r="G1224" s="240"/>
    </row>
    <row r="1225" spans="7:7" s="133" customFormat="1" x14ac:dyDescent="0.2">
      <c r="G1225" s="240"/>
    </row>
    <row r="1226" spans="7:7" s="133" customFormat="1" x14ac:dyDescent="0.2">
      <c r="G1226" s="240"/>
    </row>
    <row r="1227" spans="7:7" s="133" customFormat="1" x14ac:dyDescent="0.2">
      <c r="G1227" s="240"/>
    </row>
    <row r="1228" spans="7:7" s="133" customFormat="1" x14ac:dyDescent="0.2">
      <c r="G1228" s="240"/>
    </row>
    <row r="1229" spans="7:7" s="133" customFormat="1" x14ac:dyDescent="0.2">
      <c r="G1229" s="240"/>
    </row>
    <row r="1230" spans="7:7" s="133" customFormat="1" x14ac:dyDescent="0.2">
      <c r="G1230" s="240"/>
    </row>
    <row r="1231" spans="7:7" s="133" customFormat="1" x14ac:dyDescent="0.2">
      <c r="G1231" s="240"/>
    </row>
    <row r="1232" spans="7:7" s="133" customFormat="1" x14ac:dyDescent="0.2">
      <c r="G1232" s="240"/>
    </row>
    <row r="1233" spans="7:7" s="133" customFormat="1" x14ac:dyDescent="0.2">
      <c r="G1233" s="240"/>
    </row>
    <row r="1234" spans="7:7" s="133" customFormat="1" x14ac:dyDescent="0.2">
      <c r="G1234" s="240"/>
    </row>
    <row r="1235" spans="7:7" s="133" customFormat="1" x14ac:dyDescent="0.2">
      <c r="G1235" s="240"/>
    </row>
    <row r="1236" spans="7:7" s="133" customFormat="1" x14ac:dyDescent="0.2">
      <c r="G1236" s="240"/>
    </row>
    <row r="1237" spans="7:7" s="133" customFormat="1" x14ac:dyDescent="0.2">
      <c r="G1237" s="240"/>
    </row>
    <row r="1238" spans="7:7" s="133" customFormat="1" x14ac:dyDescent="0.2">
      <c r="G1238" s="240"/>
    </row>
    <row r="1239" spans="7:7" s="133" customFormat="1" x14ac:dyDescent="0.2">
      <c r="G1239" s="240"/>
    </row>
    <row r="1240" spans="7:7" s="133" customFormat="1" x14ac:dyDescent="0.2">
      <c r="G1240" s="240"/>
    </row>
    <row r="1241" spans="7:7" s="133" customFormat="1" x14ac:dyDescent="0.2">
      <c r="G1241" s="240"/>
    </row>
    <row r="1242" spans="7:7" s="133" customFormat="1" x14ac:dyDescent="0.2">
      <c r="G1242" s="240"/>
    </row>
    <row r="1243" spans="7:7" s="133" customFormat="1" x14ac:dyDescent="0.2">
      <c r="G1243" s="240"/>
    </row>
    <row r="1244" spans="7:7" s="133" customFormat="1" x14ac:dyDescent="0.2">
      <c r="G1244" s="240"/>
    </row>
    <row r="1245" spans="7:7" s="133" customFormat="1" x14ac:dyDescent="0.2">
      <c r="G1245" s="240"/>
    </row>
    <row r="1246" spans="7:7" s="133" customFormat="1" x14ac:dyDescent="0.2">
      <c r="G1246" s="240"/>
    </row>
    <row r="1247" spans="7:7" s="133" customFormat="1" x14ac:dyDescent="0.2">
      <c r="G1247" s="240"/>
    </row>
    <row r="1248" spans="7:7" s="133" customFormat="1" x14ac:dyDescent="0.2">
      <c r="G1248" s="240"/>
    </row>
    <row r="1249" spans="7:7" s="133" customFormat="1" x14ac:dyDescent="0.2">
      <c r="G1249" s="240"/>
    </row>
    <row r="1250" spans="7:7" s="133" customFormat="1" x14ac:dyDescent="0.2">
      <c r="G1250" s="240"/>
    </row>
    <row r="1251" spans="7:7" s="133" customFormat="1" x14ac:dyDescent="0.2">
      <c r="G1251" s="240"/>
    </row>
    <row r="1252" spans="7:7" s="133" customFormat="1" x14ac:dyDescent="0.2">
      <c r="G1252" s="240"/>
    </row>
    <row r="1253" spans="7:7" s="133" customFormat="1" x14ac:dyDescent="0.2">
      <c r="G1253" s="240"/>
    </row>
    <row r="1254" spans="7:7" s="133" customFormat="1" x14ac:dyDescent="0.2">
      <c r="G1254" s="240"/>
    </row>
    <row r="1255" spans="7:7" s="133" customFormat="1" x14ac:dyDescent="0.2">
      <c r="G1255" s="240"/>
    </row>
    <row r="1256" spans="7:7" s="133" customFormat="1" x14ac:dyDescent="0.2">
      <c r="G1256" s="240"/>
    </row>
    <row r="1257" spans="7:7" s="133" customFormat="1" x14ac:dyDescent="0.2">
      <c r="G1257" s="240"/>
    </row>
    <row r="1258" spans="7:7" s="133" customFormat="1" x14ac:dyDescent="0.2">
      <c r="G1258" s="240"/>
    </row>
    <row r="1259" spans="7:7" s="133" customFormat="1" x14ac:dyDescent="0.2">
      <c r="G1259" s="240"/>
    </row>
    <row r="1260" spans="7:7" s="133" customFormat="1" x14ac:dyDescent="0.2">
      <c r="G1260" s="240"/>
    </row>
    <row r="1261" spans="7:7" s="133" customFormat="1" x14ac:dyDescent="0.2">
      <c r="G1261" s="240"/>
    </row>
    <row r="1262" spans="7:7" s="133" customFormat="1" x14ac:dyDescent="0.2">
      <c r="G1262" s="240"/>
    </row>
    <row r="1263" spans="7:7" s="133" customFormat="1" x14ac:dyDescent="0.2">
      <c r="G1263" s="240"/>
    </row>
    <row r="1264" spans="7:7" s="133" customFormat="1" x14ac:dyDescent="0.2">
      <c r="G1264" s="240"/>
    </row>
    <row r="1265" spans="7:7" s="133" customFormat="1" x14ac:dyDescent="0.2">
      <c r="G1265" s="240"/>
    </row>
    <row r="1266" spans="7:7" s="133" customFormat="1" x14ac:dyDescent="0.2">
      <c r="G1266" s="240"/>
    </row>
    <row r="1267" spans="7:7" s="133" customFormat="1" x14ac:dyDescent="0.2">
      <c r="G1267" s="240"/>
    </row>
    <row r="1268" spans="7:7" s="133" customFormat="1" x14ac:dyDescent="0.2">
      <c r="G1268" s="240"/>
    </row>
    <row r="1269" spans="7:7" s="133" customFormat="1" x14ac:dyDescent="0.2">
      <c r="G1269" s="240"/>
    </row>
    <row r="1270" spans="7:7" s="133" customFormat="1" x14ac:dyDescent="0.2">
      <c r="G1270" s="240"/>
    </row>
    <row r="1271" spans="7:7" s="133" customFormat="1" x14ac:dyDescent="0.2">
      <c r="G1271" s="240"/>
    </row>
    <row r="1272" spans="7:7" s="133" customFormat="1" x14ac:dyDescent="0.2">
      <c r="G1272" s="240"/>
    </row>
    <row r="1273" spans="7:7" s="133" customFormat="1" x14ac:dyDescent="0.2">
      <c r="G1273" s="240"/>
    </row>
    <row r="1274" spans="7:7" s="133" customFormat="1" x14ac:dyDescent="0.2">
      <c r="G1274" s="240"/>
    </row>
    <row r="1275" spans="7:7" s="133" customFormat="1" x14ac:dyDescent="0.2">
      <c r="G1275" s="240"/>
    </row>
    <row r="1276" spans="7:7" s="133" customFormat="1" x14ac:dyDescent="0.2">
      <c r="G1276" s="240"/>
    </row>
    <row r="1277" spans="7:7" s="133" customFormat="1" x14ac:dyDescent="0.2">
      <c r="G1277" s="240"/>
    </row>
    <row r="1278" spans="7:7" s="133" customFormat="1" x14ac:dyDescent="0.2">
      <c r="G1278" s="240"/>
    </row>
    <row r="1279" spans="7:7" s="133" customFormat="1" x14ac:dyDescent="0.2">
      <c r="G1279" s="240"/>
    </row>
    <row r="1280" spans="7:7" s="133" customFormat="1" x14ac:dyDescent="0.2">
      <c r="G1280" s="240"/>
    </row>
    <row r="1281" spans="7:7" s="133" customFormat="1" x14ac:dyDescent="0.2">
      <c r="G1281" s="240"/>
    </row>
    <row r="1282" spans="7:7" s="133" customFormat="1" x14ac:dyDescent="0.2">
      <c r="G1282" s="240"/>
    </row>
    <row r="1283" spans="7:7" s="133" customFormat="1" x14ac:dyDescent="0.2">
      <c r="G1283" s="240"/>
    </row>
    <row r="1284" spans="7:7" s="133" customFormat="1" x14ac:dyDescent="0.2">
      <c r="G1284" s="240"/>
    </row>
    <row r="1285" spans="7:7" s="133" customFormat="1" x14ac:dyDescent="0.2">
      <c r="G1285" s="240"/>
    </row>
    <row r="1286" spans="7:7" s="133" customFormat="1" x14ac:dyDescent="0.2">
      <c r="G1286" s="240"/>
    </row>
    <row r="1287" spans="7:7" s="133" customFormat="1" x14ac:dyDescent="0.2">
      <c r="G1287" s="240"/>
    </row>
    <row r="1288" spans="7:7" s="133" customFormat="1" x14ac:dyDescent="0.2">
      <c r="G1288" s="240"/>
    </row>
    <row r="1289" spans="7:7" s="133" customFormat="1" x14ac:dyDescent="0.2">
      <c r="G1289" s="240"/>
    </row>
    <row r="1290" spans="7:7" s="133" customFormat="1" x14ac:dyDescent="0.2">
      <c r="G1290" s="240"/>
    </row>
    <row r="1291" spans="7:7" s="133" customFormat="1" x14ac:dyDescent="0.2">
      <c r="G1291" s="240"/>
    </row>
    <row r="1292" spans="7:7" s="133" customFormat="1" x14ac:dyDescent="0.2">
      <c r="G1292" s="240"/>
    </row>
    <row r="1293" spans="7:7" s="133" customFormat="1" x14ac:dyDescent="0.2">
      <c r="G1293" s="240"/>
    </row>
    <row r="1294" spans="7:7" s="133" customFormat="1" x14ac:dyDescent="0.2">
      <c r="G1294" s="240"/>
    </row>
    <row r="1295" spans="7:7" s="133" customFormat="1" x14ac:dyDescent="0.2">
      <c r="G1295" s="240"/>
    </row>
    <row r="1296" spans="7:7" s="133" customFormat="1" x14ac:dyDescent="0.2">
      <c r="G1296" s="240"/>
    </row>
    <row r="1297" spans="7:7" s="133" customFormat="1" x14ac:dyDescent="0.2">
      <c r="G1297" s="240"/>
    </row>
    <row r="1298" spans="7:7" s="133" customFormat="1" x14ac:dyDescent="0.2">
      <c r="G1298" s="240"/>
    </row>
    <row r="1299" spans="7:7" s="133" customFormat="1" x14ac:dyDescent="0.2">
      <c r="G1299" s="240"/>
    </row>
    <row r="1300" spans="7:7" s="133" customFormat="1" x14ac:dyDescent="0.2">
      <c r="G1300" s="240"/>
    </row>
    <row r="1301" spans="7:7" s="133" customFormat="1" x14ac:dyDescent="0.2">
      <c r="G1301" s="240"/>
    </row>
    <row r="1302" spans="7:7" s="133" customFormat="1" x14ac:dyDescent="0.2">
      <c r="G1302" s="240"/>
    </row>
    <row r="1303" spans="7:7" s="133" customFormat="1" x14ac:dyDescent="0.2">
      <c r="G1303" s="240"/>
    </row>
    <row r="1304" spans="7:7" s="133" customFormat="1" x14ac:dyDescent="0.2">
      <c r="G1304" s="240"/>
    </row>
    <row r="1305" spans="7:7" s="133" customFormat="1" x14ac:dyDescent="0.2">
      <c r="G1305" s="240"/>
    </row>
    <row r="1306" spans="7:7" s="133" customFormat="1" x14ac:dyDescent="0.2">
      <c r="G1306" s="240"/>
    </row>
    <row r="1307" spans="7:7" s="133" customFormat="1" x14ac:dyDescent="0.2">
      <c r="G1307" s="240"/>
    </row>
    <row r="1308" spans="7:7" s="133" customFormat="1" x14ac:dyDescent="0.2">
      <c r="G1308" s="240"/>
    </row>
    <row r="1309" spans="7:7" s="133" customFormat="1" x14ac:dyDescent="0.2">
      <c r="G1309" s="240"/>
    </row>
    <row r="1310" spans="7:7" s="133" customFormat="1" x14ac:dyDescent="0.2">
      <c r="G1310" s="240"/>
    </row>
    <row r="1311" spans="7:7" s="133" customFormat="1" x14ac:dyDescent="0.2">
      <c r="G1311" s="240"/>
    </row>
    <row r="1312" spans="7:7" s="133" customFormat="1" x14ac:dyDescent="0.2">
      <c r="G1312" s="240"/>
    </row>
    <row r="1313" spans="7:7" s="133" customFormat="1" x14ac:dyDescent="0.2">
      <c r="G1313" s="240"/>
    </row>
    <row r="1314" spans="7:7" s="133" customFormat="1" x14ac:dyDescent="0.2">
      <c r="G1314" s="240"/>
    </row>
    <row r="1315" spans="7:7" s="133" customFormat="1" x14ac:dyDescent="0.2">
      <c r="G1315" s="240"/>
    </row>
    <row r="1316" spans="7:7" s="133" customFormat="1" x14ac:dyDescent="0.2">
      <c r="G1316" s="240"/>
    </row>
    <row r="1317" spans="7:7" s="133" customFormat="1" x14ac:dyDescent="0.2">
      <c r="G1317" s="240"/>
    </row>
    <row r="1318" spans="7:7" s="133" customFormat="1" x14ac:dyDescent="0.2">
      <c r="G1318" s="240"/>
    </row>
    <row r="1319" spans="7:7" s="133" customFormat="1" x14ac:dyDescent="0.2">
      <c r="G1319" s="240"/>
    </row>
    <row r="1320" spans="7:7" s="133" customFormat="1" x14ac:dyDescent="0.2">
      <c r="G1320" s="240"/>
    </row>
    <row r="1321" spans="7:7" s="133" customFormat="1" x14ac:dyDescent="0.2">
      <c r="G1321" s="240"/>
    </row>
    <row r="1322" spans="7:7" s="133" customFormat="1" x14ac:dyDescent="0.2">
      <c r="G1322" s="240"/>
    </row>
    <row r="1323" spans="7:7" s="133" customFormat="1" x14ac:dyDescent="0.2">
      <c r="G1323" s="240"/>
    </row>
    <row r="1324" spans="7:7" s="133" customFormat="1" x14ac:dyDescent="0.2">
      <c r="G1324" s="240"/>
    </row>
    <row r="1325" spans="7:7" s="133" customFormat="1" x14ac:dyDescent="0.2">
      <c r="G1325" s="240"/>
    </row>
    <row r="1326" spans="7:7" s="133" customFormat="1" x14ac:dyDescent="0.2">
      <c r="G1326" s="240"/>
    </row>
    <row r="1327" spans="7:7" s="133" customFormat="1" x14ac:dyDescent="0.2">
      <c r="G1327" s="240"/>
    </row>
    <row r="1328" spans="7:7" s="133" customFormat="1" x14ac:dyDescent="0.2">
      <c r="G1328" s="240"/>
    </row>
    <row r="1329" spans="7:7" s="133" customFormat="1" x14ac:dyDescent="0.2">
      <c r="G1329" s="240"/>
    </row>
    <row r="1330" spans="7:7" s="133" customFormat="1" x14ac:dyDescent="0.2">
      <c r="G1330" s="240"/>
    </row>
    <row r="1331" spans="7:7" s="133" customFormat="1" x14ac:dyDescent="0.2">
      <c r="G1331" s="240"/>
    </row>
    <row r="1332" spans="7:7" s="133" customFormat="1" x14ac:dyDescent="0.2">
      <c r="G1332" s="240"/>
    </row>
    <row r="1333" spans="7:7" s="133" customFormat="1" x14ac:dyDescent="0.2">
      <c r="G1333" s="240"/>
    </row>
    <row r="1334" spans="7:7" s="133" customFormat="1" x14ac:dyDescent="0.2">
      <c r="G1334" s="240"/>
    </row>
    <row r="1335" spans="7:7" s="133" customFormat="1" x14ac:dyDescent="0.2">
      <c r="G1335" s="240"/>
    </row>
    <row r="1336" spans="7:7" s="133" customFormat="1" x14ac:dyDescent="0.2">
      <c r="G1336" s="240"/>
    </row>
    <row r="1337" spans="7:7" s="133" customFormat="1" x14ac:dyDescent="0.2">
      <c r="G1337" s="240"/>
    </row>
    <row r="1338" spans="7:7" s="133" customFormat="1" x14ac:dyDescent="0.2">
      <c r="G1338" s="240"/>
    </row>
    <row r="1339" spans="7:7" s="133" customFormat="1" x14ac:dyDescent="0.2">
      <c r="G1339" s="240"/>
    </row>
    <row r="1340" spans="7:7" s="133" customFormat="1" x14ac:dyDescent="0.2">
      <c r="G1340" s="240"/>
    </row>
    <row r="1341" spans="7:7" s="133" customFormat="1" x14ac:dyDescent="0.2">
      <c r="G1341" s="240"/>
    </row>
    <row r="1342" spans="7:7" s="133" customFormat="1" x14ac:dyDescent="0.2">
      <c r="G1342" s="240"/>
    </row>
    <row r="1343" spans="7:7" s="133" customFormat="1" x14ac:dyDescent="0.2">
      <c r="G1343" s="240"/>
    </row>
    <row r="1344" spans="7:7" s="133" customFormat="1" x14ac:dyDescent="0.2">
      <c r="G1344" s="240"/>
    </row>
    <row r="1345" spans="7:7" s="133" customFormat="1" x14ac:dyDescent="0.2">
      <c r="G1345" s="240"/>
    </row>
    <row r="1346" spans="7:7" s="133" customFormat="1" x14ac:dyDescent="0.2">
      <c r="G1346" s="240"/>
    </row>
    <row r="1347" spans="7:7" s="133" customFormat="1" x14ac:dyDescent="0.2">
      <c r="G1347" s="240"/>
    </row>
    <row r="1348" spans="7:7" s="133" customFormat="1" x14ac:dyDescent="0.2">
      <c r="G1348" s="240"/>
    </row>
    <row r="1349" spans="7:7" s="133" customFormat="1" x14ac:dyDescent="0.2">
      <c r="G1349" s="240"/>
    </row>
    <row r="1350" spans="7:7" s="133" customFormat="1" x14ac:dyDescent="0.2">
      <c r="G1350" s="240"/>
    </row>
    <row r="1351" spans="7:7" s="133" customFormat="1" x14ac:dyDescent="0.2">
      <c r="G1351" s="240"/>
    </row>
    <row r="1352" spans="7:7" s="133" customFormat="1" x14ac:dyDescent="0.2">
      <c r="G1352" s="240"/>
    </row>
    <row r="1353" spans="7:7" s="133" customFormat="1" x14ac:dyDescent="0.2">
      <c r="G1353" s="240"/>
    </row>
    <row r="1354" spans="7:7" s="133" customFormat="1" x14ac:dyDescent="0.2">
      <c r="G1354" s="240"/>
    </row>
    <row r="1355" spans="7:7" s="133" customFormat="1" x14ac:dyDescent="0.2">
      <c r="G1355" s="240"/>
    </row>
    <row r="1356" spans="7:7" s="133" customFormat="1" x14ac:dyDescent="0.2">
      <c r="G1356" s="240"/>
    </row>
    <row r="1357" spans="7:7" s="133" customFormat="1" x14ac:dyDescent="0.2">
      <c r="G1357" s="240"/>
    </row>
    <row r="1358" spans="7:7" s="133" customFormat="1" x14ac:dyDescent="0.2">
      <c r="G1358" s="240"/>
    </row>
    <row r="1359" spans="7:7" s="133" customFormat="1" x14ac:dyDescent="0.2">
      <c r="G1359" s="240"/>
    </row>
    <row r="1360" spans="7:7" s="133" customFormat="1" x14ac:dyDescent="0.2">
      <c r="G1360" s="240"/>
    </row>
    <row r="1361" spans="7:7" s="133" customFormat="1" x14ac:dyDescent="0.2">
      <c r="G1361" s="240"/>
    </row>
    <row r="1362" spans="7:7" s="133" customFormat="1" x14ac:dyDescent="0.2">
      <c r="G1362" s="240"/>
    </row>
    <row r="1363" spans="7:7" s="133" customFormat="1" x14ac:dyDescent="0.2">
      <c r="G1363" s="240"/>
    </row>
    <row r="1364" spans="7:7" s="133" customFormat="1" x14ac:dyDescent="0.2">
      <c r="G1364" s="240"/>
    </row>
    <row r="1365" spans="7:7" s="133" customFormat="1" x14ac:dyDescent="0.2">
      <c r="G1365" s="240"/>
    </row>
    <row r="1366" spans="7:7" s="133" customFormat="1" x14ac:dyDescent="0.2">
      <c r="G1366" s="240"/>
    </row>
    <row r="1367" spans="7:7" s="133" customFormat="1" x14ac:dyDescent="0.2">
      <c r="G1367" s="240"/>
    </row>
    <row r="1368" spans="7:7" s="133" customFormat="1" x14ac:dyDescent="0.2">
      <c r="G1368" s="240"/>
    </row>
    <row r="1369" spans="7:7" s="133" customFormat="1" x14ac:dyDescent="0.2">
      <c r="G1369" s="240"/>
    </row>
    <row r="1370" spans="7:7" s="133" customFormat="1" x14ac:dyDescent="0.2">
      <c r="G1370" s="240"/>
    </row>
    <row r="1371" spans="7:7" s="133" customFormat="1" x14ac:dyDescent="0.2">
      <c r="G1371" s="240"/>
    </row>
    <row r="1372" spans="7:7" s="133" customFormat="1" x14ac:dyDescent="0.2">
      <c r="G1372" s="240"/>
    </row>
    <row r="1373" spans="7:7" s="133" customFormat="1" x14ac:dyDescent="0.2">
      <c r="G1373" s="240"/>
    </row>
    <row r="1374" spans="7:7" s="133" customFormat="1" x14ac:dyDescent="0.2">
      <c r="G1374" s="240"/>
    </row>
    <row r="1375" spans="7:7" s="133" customFormat="1" x14ac:dyDescent="0.2">
      <c r="G1375" s="240"/>
    </row>
    <row r="1376" spans="7:7" s="133" customFormat="1" x14ac:dyDescent="0.2">
      <c r="G1376" s="240"/>
    </row>
    <row r="1377" spans="7:7" s="133" customFormat="1" x14ac:dyDescent="0.2">
      <c r="G1377" s="240"/>
    </row>
    <row r="1378" spans="7:7" s="133" customFormat="1" x14ac:dyDescent="0.2">
      <c r="G1378" s="240"/>
    </row>
    <row r="1379" spans="7:7" s="133" customFormat="1" x14ac:dyDescent="0.2">
      <c r="G1379" s="240"/>
    </row>
    <row r="1380" spans="7:7" s="133" customFormat="1" x14ac:dyDescent="0.2">
      <c r="G1380" s="240"/>
    </row>
    <row r="1381" spans="7:7" s="133" customFormat="1" x14ac:dyDescent="0.2">
      <c r="G1381" s="240"/>
    </row>
    <row r="1382" spans="7:7" s="133" customFormat="1" x14ac:dyDescent="0.2">
      <c r="G1382" s="240"/>
    </row>
    <row r="1383" spans="7:7" s="133" customFormat="1" x14ac:dyDescent="0.2">
      <c r="G1383" s="240"/>
    </row>
    <row r="1384" spans="7:7" s="133" customFormat="1" x14ac:dyDescent="0.2">
      <c r="G1384" s="240"/>
    </row>
    <row r="1385" spans="7:7" s="133" customFormat="1" x14ac:dyDescent="0.2">
      <c r="G1385" s="240"/>
    </row>
    <row r="1386" spans="7:7" s="133" customFormat="1" x14ac:dyDescent="0.2">
      <c r="G1386" s="240"/>
    </row>
    <row r="1387" spans="7:7" s="133" customFormat="1" x14ac:dyDescent="0.2">
      <c r="G1387" s="240"/>
    </row>
    <row r="1388" spans="7:7" s="133" customFormat="1" x14ac:dyDescent="0.2">
      <c r="G1388" s="240"/>
    </row>
    <row r="1389" spans="7:7" s="133" customFormat="1" x14ac:dyDescent="0.2">
      <c r="G1389" s="240"/>
    </row>
    <row r="1390" spans="7:7" s="133" customFormat="1" x14ac:dyDescent="0.2">
      <c r="G1390" s="240"/>
    </row>
    <row r="1391" spans="7:7" s="133" customFormat="1" x14ac:dyDescent="0.2">
      <c r="G1391" s="240"/>
    </row>
    <row r="1392" spans="7:7" s="133" customFormat="1" x14ac:dyDescent="0.2">
      <c r="G1392" s="240"/>
    </row>
    <row r="1393" spans="7:7" s="133" customFormat="1" x14ac:dyDescent="0.2">
      <c r="G1393" s="240"/>
    </row>
    <row r="1394" spans="7:7" s="133" customFormat="1" x14ac:dyDescent="0.2">
      <c r="G1394" s="240"/>
    </row>
    <row r="1395" spans="7:7" s="133" customFormat="1" x14ac:dyDescent="0.2">
      <c r="G1395" s="240"/>
    </row>
    <row r="1396" spans="7:7" s="133" customFormat="1" x14ac:dyDescent="0.2">
      <c r="G1396" s="240"/>
    </row>
    <row r="1397" spans="7:7" s="133" customFormat="1" x14ac:dyDescent="0.2">
      <c r="G1397" s="240"/>
    </row>
    <row r="1398" spans="7:7" s="133" customFormat="1" x14ac:dyDescent="0.2">
      <c r="G1398" s="240"/>
    </row>
    <row r="1399" spans="7:7" s="133" customFormat="1" x14ac:dyDescent="0.2">
      <c r="G1399" s="240"/>
    </row>
    <row r="1400" spans="7:7" s="133" customFormat="1" x14ac:dyDescent="0.2">
      <c r="G1400" s="240"/>
    </row>
    <row r="1401" spans="7:7" s="133" customFormat="1" x14ac:dyDescent="0.2">
      <c r="G1401" s="240"/>
    </row>
    <row r="1402" spans="7:7" s="133" customFormat="1" x14ac:dyDescent="0.2">
      <c r="G1402" s="240"/>
    </row>
    <row r="1403" spans="7:7" s="133" customFormat="1" x14ac:dyDescent="0.2">
      <c r="G1403" s="240"/>
    </row>
    <row r="1404" spans="7:7" s="133" customFormat="1" x14ac:dyDescent="0.2">
      <c r="G1404" s="240"/>
    </row>
    <row r="1405" spans="7:7" s="133" customFormat="1" x14ac:dyDescent="0.2">
      <c r="G1405" s="240"/>
    </row>
    <row r="1406" spans="7:7" s="133" customFormat="1" x14ac:dyDescent="0.2">
      <c r="G1406" s="240"/>
    </row>
    <row r="1407" spans="7:7" s="133" customFormat="1" x14ac:dyDescent="0.2">
      <c r="G1407" s="240"/>
    </row>
    <row r="1408" spans="7:7" s="133" customFormat="1" x14ac:dyDescent="0.2">
      <c r="G1408" s="240"/>
    </row>
    <row r="1409" spans="7:7" s="133" customFormat="1" x14ac:dyDescent="0.2">
      <c r="G1409" s="240"/>
    </row>
    <row r="1410" spans="7:7" s="133" customFormat="1" x14ac:dyDescent="0.2">
      <c r="G1410" s="240"/>
    </row>
    <row r="1411" spans="7:7" s="133" customFormat="1" x14ac:dyDescent="0.2">
      <c r="G1411" s="240"/>
    </row>
    <row r="1412" spans="7:7" s="133" customFormat="1" x14ac:dyDescent="0.2">
      <c r="G1412" s="240"/>
    </row>
    <row r="1413" spans="7:7" s="133" customFormat="1" x14ac:dyDescent="0.2">
      <c r="G1413" s="240"/>
    </row>
    <row r="1414" spans="7:7" s="133" customFormat="1" x14ac:dyDescent="0.2">
      <c r="G1414" s="240"/>
    </row>
    <row r="1415" spans="7:7" s="133" customFormat="1" x14ac:dyDescent="0.2">
      <c r="G1415" s="240"/>
    </row>
    <row r="1416" spans="7:7" s="133" customFormat="1" x14ac:dyDescent="0.2">
      <c r="G1416" s="240"/>
    </row>
    <row r="1417" spans="7:7" s="133" customFormat="1" x14ac:dyDescent="0.2">
      <c r="G1417" s="240"/>
    </row>
    <row r="1418" spans="7:7" s="133" customFormat="1" x14ac:dyDescent="0.2">
      <c r="G1418" s="240"/>
    </row>
    <row r="1419" spans="7:7" s="133" customFormat="1" x14ac:dyDescent="0.2">
      <c r="G1419" s="240"/>
    </row>
    <row r="1420" spans="7:7" s="133" customFormat="1" x14ac:dyDescent="0.2">
      <c r="G1420" s="240"/>
    </row>
    <row r="1421" spans="7:7" s="133" customFormat="1" x14ac:dyDescent="0.2">
      <c r="G1421" s="240"/>
    </row>
    <row r="1422" spans="7:7" s="133" customFormat="1" x14ac:dyDescent="0.2">
      <c r="G1422" s="240"/>
    </row>
    <row r="1423" spans="7:7" s="133" customFormat="1" x14ac:dyDescent="0.2">
      <c r="G1423" s="240"/>
    </row>
    <row r="1424" spans="7:7" s="133" customFormat="1" x14ac:dyDescent="0.2">
      <c r="G1424" s="240"/>
    </row>
    <row r="1425" spans="7:7" s="133" customFormat="1" x14ac:dyDescent="0.2">
      <c r="G1425" s="240"/>
    </row>
    <row r="1426" spans="7:7" s="133" customFormat="1" x14ac:dyDescent="0.2">
      <c r="G1426" s="240"/>
    </row>
    <row r="1427" spans="7:7" s="133" customFormat="1" x14ac:dyDescent="0.2">
      <c r="G1427" s="240"/>
    </row>
    <row r="1428" spans="7:7" s="133" customFormat="1" x14ac:dyDescent="0.2">
      <c r="G1428" s="240"/>
    </row>
    <row r="1429" spans="7:7" s="133" customFormat="1" x14ac:dyDescent="0.2">
      <c r="G1429" s="240"/>
    </row>
    <row r="1430" spans="7:7" s="133" customFormat="1" x14ac:dyDescent="0.2">
      <c r="G1430" s="240"/>
    </row>
    <row r="1431" spans="7:7" s="133" customFormat="1" x14ac:dyDescent="0.2">
      <c r="G1431" s="240"/>
    </row>
    <row r="1432" spans="7:7" s="133" customFormat="1" x14ac:dyDescent="0.2">
      <c r="G1432" s="240"/>
    </row>
    <row r="1433" spans="7:7" s="133" customFormat="1" x14ac:dyDescent="0.2">
      <c r="G1433" s="240"/>
    </row>
    <row r="1434" spans="7:7" s="133" customFormat="1" x14ac:dyDescent="0.2">
      <c r="G1434" s="240"/>
    </row>
    <row r="1435" spans="7:7" s="133" customFormat="1" x14ac:dyDescent="0.2">
      <c r="G1435" s="240"/>
    </row>
    <row r="1436" spans="7:7" s="133" customFormat="1" x14ac:dyDescent="0.2">
      <c r="G1436" s="240"/>
    </row>
    <row r="1437" spans="7:7" s="133" customFormat="1" x14ac:dyDescent="0.2">
      <c r="G1437" s="240"/>
    </row>
    <row r="1438" spans="7:7" s="133" customFormat="1" x14ac:dyDescent="0.2">
      <c r="G1438" s="240"/>
    </row>
    <row r="1439" spans="7:7" s="133" customFormat="1" x14ac:dyDescent="0.2">
      <c r="G1439" s="240"/>
    </row>
    <row r="1440" spans="7:7" s="133" customFormat="1" x14ac:dyDescent="0.2">
      <c r="G1440" s="240"/>
    </row>
    <row r="1441" spans="7:7" s="133" customFormat="1" x14ac:dyDescent="0.2">
      <c r="G1441" s="240"/>
    </row>
    <row r="1442" spans="7:7" s="133" customFormat="1" x14ac:dyDescent="0.2">
      <c r="G1442" s="240"/>
    </row>
    <row r="1443" spans="7:7" s="133" customFormat="1" x14ac:dyDescent="0.2">
      <c r="G1443" s="240"/>
    </row>
    <row r="1444" spans="7:7" s="133" customFormat="1" x14ac:dyDescent="0.2">
      <c r="G1444" s="240"/>
    </row>
    <row r="1445" spans="7:7" s="133" customFormat="1" x14ac:dyDescent="0.2">
      <c r="G1445" s="240"/>
    </row>
    <row r="1446" spans="7:7" s="133" customFormat="1" x14ac:dyDescent="0.2">
      <c r="G1446" s="240"/>
    </row>
    <row r="1447" spans="7:7" s="133" customFormat="1" x14ac:dyDescent="0.2">
      <c r="G1447" s="240"/>
    </row>
    <row r="1448" spans="7:7" s="133" customFormat="1" x14ac:dyDescent="0.2">
      <c r="G1448" s="240"/>
    </row>
    <row r="1449" spans="7:7" s="133" customFormat="1" x14ac:dyDescent="0.2">
      <c r="G1449" s="240"/>
    </row>
    <row r="1450" spans="7:7" s="133" customFormat="1" x14ac:dyDescent="0.2">
      <c r="G1450" s="240"/>
    </row>
    <row r="1451" spans="7:7" s="133" customFormat="1" x14ac:dyDescent="0.2">
      <c r="G1451" s="240"/>
    </row>
    <row r="1452" spans="7:7" s="133" customFormat="1" x14ac:dyDescent="0.2">
      <c r="G1452" s="240"/>
    </row>
    <row r="1453" spans="7:7" s="133" customFormat="1" x14ac:dyDescent="0.2">
      <c r="G1453" s="240"/>
    </row>
    <row r="1454" spans="7:7" s="133" customFormat="1" x14ac:dyDescent="0.2">
      <c r="G1454" s="240"/>
    </row>
    <row r="1455" spans="7:7" s="133" customFormat="1" x14ac:dyDescent="0.2">
      <c r="G1455" s="240"/>
    </row>
    <row r="1456" spans="7:7" s="133" customFormat="1" x14ac:dyDescent="0.2">
      <c r="G1456" s="240"/>
    </row>
    <row r="1457" spans="7:7" s="133" customFormat="1" x14ac:dyDescent="0.2">
      <c r="G1457" s="240"/>
    </row>
    <row r="1458" spans="7:7" s="133" customFormat="1" x14ac:dyDescent="0.2">
      <c r="G1458" s="240"/>
    </row>
    <row r="1459" spans="7:7" s="133" customFormat="1" x14ac:dyDescent="0.2">
      <c r="G1459" s="240"/>
    </row>
    <row r="1460" spans="7:7" s="133" customFormat="1" x14ac:dyDescent="0.2">
      <c r="G1460" s="240"/>
    </row>
    <row r="1461" spans="7:7" s="133" customFormat="1" x14ac:dyDescent="0.2">
      <c r="G1461" s="240"/>
    </row>
    <row r="1462" spans="7:7" s="133" customFormat="1" x14ac:dyDescent="0.2">
      <c r="G1462" s="240"/>
    </row>
    <row r="1463" spans="7:7" s="133" customFormat="1" x14ac:dyDescent="0.2">
      <c r="G1463" s="240"/>
    </row>
    <row r="1464" spans="7:7" s="133" customFormat="1" x14ac:dyDescent="0.2">
      <c r="G1464" s="240"/>
    </row>
    <row r="1465" spans="7:7" s="133" customFormat="1" x14ac:dyDescent="0.2">
      <c r="G1465" s="240"/>
    </row>
    <row r="1466" spans="7:7" s="133" customFormat="1" x14ac:dyDescent="0.2">
      <c r="G1466" s="240"/>
    </row>
    <row r="1467" spans="7:7" s="133" customFormat="1" x14ac:dyDescent="0.2">
      <c r="G1467" s="240"/>
    </row>
    <row r="1468" spans="7:7" s="133" customFormat="1" x14ac:dyDescent="0.2">
      <c r="G1468" s="240"/>
    </row>
    <row r="1469" spans="7:7" s="133" customFormat="1" x14ac:dyDescent="0.2">
      <c r="G1469" s="240"/>
    </row>
    <row r="1470" spans="7:7" s="133" customFormat="1" x14ac:dyDescent="0.2">
      <c r="G1470" s="240"/>
    </row>
    <row r="1471" spans="7:7" s="133" customFormat="1" x14ac:dyDescent="0.2">
      <c r="G1471" s="240"/>
    </row>
    <row r="1472" spans="7:7" s="133" customFormat="1" x14ac:dyDescent="0.2">
      <c r="G1472" s="240"/>
    </row>
    <row r="1473" spans="7:7" s="133" customFormat="1" x14ac:dyDescent="0.2">
      <c r="G1473" s="240"/>
    </row>
    <row r="1474" spans="7:7" s="133" customFormat="1" x14ac:dyDescent="0.2">
      <c r="G1474" s="240"/>
    </row>
    <row r="1475" spans="7:7" s="133" customFormat="1" x14ac:dyDescent="0.2">
      <c r="G1475" s="240"/>
    </row>
    <row r="1476" spans="7:7" s="133" customFormat="1" x14ac:dyDescent="0.2">
      <c r="G1476" s="240"/>
    </row>
    <row r="1477" spans="7:7" s="133" customFormat="1" x14ac:dyDescent="0.2">
      <c r="G1477" s="240"/>
    </row>
    <row r="1478" spans="7:7" s="133" customFormat="1" x14ac:dyDescent="0.2">
      <c r="G1478" s="240"/>
    </row>
    <row r="1479" spans="7:7" s="133" customFormat="1" x14ac:dyDescent="0.2">
      <c r="G1479" s="240"/>
    </row>
    <row r="1480" spans="7:7" s="133" customFormat="1" x14ac:dyDescent="0.2">
      <c r="G1480" s="240"/>
    </row>
    <row r="1481" spans="7:7" s="133" customFormat="1" x14ac:dyDescent="0.2">
      <c r="G1481" s="240"/>
    </row>
    <row r="1482" spans="7:7" s="133" customFormat="1" x14ac:dyDescent="0.2">
      <c r="G1482" s="240"/>
    </row>
    <row r="1483" spans="7:7" s="133" customFormat="1" x14ac:dyDescent="0.2">
      <c r="G1483" s="240"/>
    </row>
    <row r="1484" spans="7:7" s="133" customFormat="1" x14ac:dyDescent="0.2">
      <c r="G1484" s="240"/>
    </row>
    <row r="1485" spans="7:7" s="133" customFormat="1" x14ac:dyDescent="0.2">
      <c r="G1485" s="240"/>
    </row>
    <row r="1486" spans="7:7" s="133" customFormat="1" x14ac:dyDescent="0.2">
      <c r="G1486" s="240"/>
    </row>
    <row r="1487" spans="7:7" s="133" customFormat="1" x14ac:dyDescent="0.2">
      <c r="G1487" s="240"/>
    </row>
    <row r="1488" spans="7:7" s="133" customFormat="1" x14ac:dyDescent="0.2">
      <c r="G1488" s="240"/>
    </row>
    <row r="1489" spans="7:7" s="133" customFormat="1" x14ac:dyDescent="0.2">
      <c r="G1489" s="240"/>
    </row>
    <row r="1490" spans="7:7" s="133" customFormat="1" x14ac:dyDescent="0.2">
      <c r="G1490" s="240"/>
    </row>
    <row r="1491" spans="7:7" s="133" customFormat="1" x14ac:dyDescent="0.2">
      <c r="G1491" s="240"/>
    </row>
    <row r="1492" spans="7:7" s="133" customFormat="1" x14ac:dyDescent="0.2">
      <c r="G1492" s="240"/>
    </row>
    <row r="1493" spans="7:7" s="133" customFormat="1" x14ac:dyDescent="0.2">
      <c r="G1493" s="240"/>
    </row>
    <row r="1494" spans="7:7" s="133" customFormat="1" x14ac:dyDescent="0.2">
      <c r="G1494" s="240"/>
    </row>
    <row r="1495" spans="7:7" s="133" customFormat="1" x14ac:dyDescent="0.2">
      <c r="G1495" s="240"/>
    </row>
    <row r="1496" spans="7:7" s="133" customFormat="1" x14ac:dyDescent="0.2">
      <c r="G1496" s="240"/>
    </row>
    <row r="1497" spans="7:7" s="133" customFormat="1" x14ac:dyDescent="0.2">
      <c r="G1497" s="240"/>
    </row>
    <row r="1498" spans="7:7" s="133" customFormat="1" x14ac:dyDescent="0.2">
      <c r="G1498" s="240"/>
    </row>
    <row r="1499" spans="7:7" s="133" customFormat="1" x14ac:dyDescent="0.2">
      <c r="G1499" s="240"/>
    </row>
    <row r="1500" spans="7:7" s="133" customFormat="1" x14ac:dyDescent="0.2">
      <c r="G1500" s="240"/>
    </row>
    <row r="1501" spans="7:7" s="133" customFormat="1" x14ac:dyDescent="0.2">
      <c r="G1501" s="240"/>
    </row>
    <row r="1502" spans="7:7" s="133" customFormat="1" x14ac:dyDescent="0.2">
      <c r="G1502" s="240"/>
    </row>
    <row r="1503" spans="7:7" s="133" customFormat="1" x14ac:dyDescent="0.2">
      <c r="G1503" s="240"/>
    </row>
    <row r="1504" spans="7:7" s="133" customFormat="1" x14ac:dyDescent="0.2">
      <c r="G1504" s="240"/>
    </row>
    <row r="1505" spans="7:7" s="133" customFormat="1" x14ac:dyDescent="0.2">
      <c r="G1505" s="240"/>
    </row>
    <row r="1506" spans="7:7" s="133" customFormat="1" x14ac:dyDescent="0.2">
      <c r="G1506" s="240"/>
    </row>
    <row r="1507" spans="7:7" s="133" customFormat="1" x14ac:dyDescent="0.2">
      <c r="G1507" s="240"/>
    </row>
    <row r="1508" spans="7:7" s="133" customFormat="1" x14ac:dyDescent="0.2">
      <c r="G1508" s="240"/>
    </row>
    <row r="1509" spans="7:7" s="133" customFormat="1" x14ac:dyDescent="0.2">
      <c r="G1509" s="240"/>
    </row>
    <row r="1510" spans="7:7" s="133" customFormat="1" x14ac:dyDescent="0.2">
      <c r="G1510" s="240"/>
    </row>
    <row r="1511" spans="7:7" s="133" customFormat="1" x14ac:dyDescent="0.2">
      <c r="G1511" s="240"/>
    </row>
    <row r="1512" spans="7:7" s="133" customFormat="1" x14ac:dyDescent="0.2">
      <c r="G1512" s="240"/>
    </row>
    <row r="1513" spans="7:7" s="133" customFormat="1" x14ac:dyDescent="0.2">
      <c r="G1513" s="240"/>
    </row>
    <row r="1514" spans="7:7" s="133" customFormat="1" x14ac:dyDescent="0.2">
      <c r="G1514" s="240"/>
    </row>
    <row r="1515" spans="7:7" s="133" customFormat="1" x14ac:dyDescent="0.2">
      <c r="G1515" s="240"/>
    </row>
    <row r="1516" spans="7:7" s="133" customFormat="1" x14ac:dyDescent="0.2">
      <c r="G1516" s="240"/>
    </row>
    <row r="1517" spans="7:7" s="133" customFormat="1" x14ac:dyDescent="0.2">
      <c r="G1517" s="240"/>
    </row>
    <row r="1518" spans="7:7" s="133" customFormat="1" x14ac:dyDescent="0.2">
      <c r="G1518" s="240"/>
    </row>
    <row r="1519" spans="7:7" s="133" customFormat="1" x14ac:dyDescent="0.2">
      <c r="G1519" s="240"/>
    </row>
    <row r="1520" spans="7:7" s="133" customFormat="1" x14ac:dyDescent="0.2">
      <c r="G1520" s="240"/>
    </row>
    <row r="1521" spans="7:7" s="133" customFormat="1" x14ac:dyDescent="0.2">
      <c r="G1521" s="240"/>
    </row>
    <row r="1522" spans="7:7" s="133" customFormat="1" x14ac:dyDescent="0.2">
      <c r="G1522" s="240"/>
    </row>
    <row r="1523" spans="7:7" s="133" customFormat="1" x14ac:dyDescent="0.2">
      <c r="G1523" s="240"/>
    </row>
    <row r="1524" spans="7:7" s="133" customFormat="1" x14ac:dyDescent="0.2">
      <c r="G1524" s="240"/>
    </row>
    <row r="1525" spans="7:7" s="133" customFormat="1" x14ac:dyDescent="0.2">
      <c r="G1525" s="240"/>
    </row>
    <row r="1526" spans="7:7" s="133" customFormat="1" x14ac:dyDescent="0.2">
      <c r="G1526" s="240"/>
    </row>
    <row r="1527" spans="7:7" s="133" customFormat="1" x14ac:dyDescent="0.2">
      <c r="G1527" s="240"/>
    </row>
    <row r="1528" spans="7:7" s="133" customFormat="1" x14ac:dyDescent="0.2">
      <c r="G1528" s="240"/>
    </row>
    <row r="1529" spans="7:7" s="133" customFormat="1" x14ac:dyDescent="0.2">
      <c r="G1529" s="240"/>
    </row>
    <row r="1530" spans="7:7" s="133" customFormat="1" x14ac:dyDescent="0.2">
      <c r="G1530" s="240"/>
    </row>
    <row r="1531" spans="7:7" s="133" customFormat="1" x14ac:dyDescent="0.2">
      <c r="G1531" s="240"/>
    </row>
    <row r="1532" spans="7:7" s="133" customFormat="1" x14ac:dyDescent="0.2">
      <c r="G1532" s="240"/>
    </row>
    <row r="1533" spans="7:7" s="133" customFormat="1" x14ac:dyDescent="0.2">
      <c r="G1533" s="240"/>
    </row>
    <row r="1534" spans="7:7" s="133" customFormat="1" x14ac:dyDescent="0.2">
      <c r="G1534" s="240"/>
    </row>
    <row r="1535" spans="7:7" s="133" customFormat="1" x14ac:dyDescent="0.2">
      <c r="G1535" s="240"/>
    </row>
    <row r="1536" spans="7:7" s="133" customFormat="1" x14ac:dyDescent="0.2">
      <c r="G1536" s="240"/>
    </row>
    <row r="1537" spans="7:7" s="133" customFormat="1" x14ac:dyDescent="0.2">
      <c r="G1537" s="240"/>
    </row>
    <row r="1538" spans="7:7" s="133" customFormat="1" x14ac:dyDescent="0.2">
      <c r="G1538" s="240"/>
    </row>
    <row r="1539" spans="7:7" s="133" customFormat="1" x14ac:dyDescent="0.2">
      <c r="G1539" s="240"/>
    </row>
    <row r="1540" spans="7:7" s="133" customFormat="1" x14ac:dyDescent="0.2">
      <c r="G1540" s="240"/>
    </row>
    <row r="1541" spans="7:7" s="133" customFormat="1" x14ac:dyDescent="0.2">
      <c r="G1541" s="240"/>
    </row>
    <row r="1542" spans="7:7" s="133" customFormat="1" x14ac:dyDescent="0.2">
      <c r="G1542" s="240"/>
    </row>
    <row r="1543" spans="7:7" s="133" customFormat="1" x14ac:dyDescent="0.2">
      <c r="G1543" s="240"/>
    </row>
    <row r="1544" spans="7:7" s="133" customFormat="1" x14ac:dyDescent="0.2">
      <c r="G1544" s="240"/>
    </row>
    <row r="1545" spans="7:7" s="133" customFormat="1" x14ac:dyDescent="0.2">
      <c r="G1545" s="240"/>
    </row>
    <row r="1546" spans="7:7" s="133" customFormat="1" x14ac:dyDescent="0.2">
      <c r="G1546" s="240"/>
    </row>
    <row r="1547" spans="7:7" s="133" customFormat="1" x14ac:dyDescent="0.2">
      <c r="G1547" s="240"/>
    </row>
    <row r="1548" spans="7:7" s="133" customFormat="1" x14ac:dyDescent="0.2">
      <c r="G1548" s="240"/>
    </row>
    <row r="1549" spans="7:7" s="133" customFormat="1" x14ac:dyDescent="0.2">
      <c r="G1549" s="240"/>
    </row>
    <row r="1550" spans="7:7" s="133" customFormat="1" x14ac:dyDescent="0.2">
      <c r="G1550" s="240"/>
    </row>
    <row r="1551" spans="7:7" s="133" customFormat="1" x14ac:dyDescent="0.2">
      <c r="G1551" s="240"/>
    </row>
    <row r="1552" spans="7:7" s="133" customFormat="1" x14ac:dyDescent="0.2">
      <c r="G1552" s="240"/>
    </row>
    <row r="1553" spans="7:7" s="133" customFormat="1" x14ac:dyDescent="0.2">
      <c r="G1553" s="240"/>
    </row>
    <row r="1554" spans="7:7" s="133" customFormat="1" x14ac:dyDescent="0.2">
      <c r="G1554" s="240"/>
    </row>
    <row r="1555" spans="7:7" s="133" customFormat="1" x14ac:dyDescent="0.2">
      <c r="G1555" s="240"/>
    </row>
    <row r="1556" spans="7:7" s="133" customFormat="1" x14ac:dyDescent="0.2">
      <c r="G1556" s="240"/>
    </row>
    <row r="1557" spans="7:7" s="133" customFormat="1" x14ac:dyDescent="0.2">
      <c r="G1557" s="240"/>
    </row>
    <row r="1558" spans="7:7" s="133" customFormat="1" x14ac:dyDescent="0.2">
      <c r="G1558" s="240"/>
    </row>
    <row r="1559" spans="7:7" s="133" customFormat="1" x14ac:dyDescent="0.2">
      <c r="G1559" s="240"/>
    </row>
    <row r="1560" spans="7:7" s="133" customFormat="1" x14ac:dyDescent="0.2">
      <c r="G1560" s="240"/>
    </row>
    <row r="1561" spans="7:7" s="133" customFormat="1" x14ac:dyDescent="0.2">
      <c r="G1561" s="240"/>
    </row>
    <row r="1562" spans="7:7" s="133" customFormat="1" x14ac:dyDescent="0.2">
      <c r="G1562" s="240"/>
    </row>
    <row r="1563" spans="7:7" s="133" customFormat="1" x14ac:dyDescent="0.2">
      <c r="G1563" s="240"/>
    </row>
    <row r="1564" spans="7:7" s="133" customFormat="1" x14ac:dyDescent="0.2">
      <c r="G1564" s="240"/>
    </row>
    <row r="1565" spans="7:7" s="133" customFormat="1" x14ac:dyDescent="0.2">
      <c r="G1565" s="240"/>
    </row>
    <row r="1566" spans="7:7" s="133" customFormat="1" x14ac:dyDescent="0.2">
      <c r="G1566" s="240"/>
    </row>
    <row r="1567" spans="7:7" s="133" customFormat="1" x14ac:dyDescent="0.2">
      <c r="G1567" s="240"/>
    </row>
    <row r="1568" spans="7:7" s="133" customFormat="1" x14ac:dyDescent="0.2">
      <c r="G1568" s="240"/>
    </row>
    <row r="1569" spans="7:7" s="133" customFormat="1" x14ac:dyDescent="0.2">
      <c r="G1569" s="240"/>
    </row>
    <row r="1570" spans="7:7" s="133" customFormat="1" x14ac:dyDescent="0.2">
      <c r="G1570" s="240"/>
    </row>
    <row r="1571" spans="7:7" s="133" customFormat="1" x14ac:dyDescent="0.2">
      <c r="G1571" s="240"/>
    </row>
    <row r="1572" spans="7:7" s="133" customFormat="1" x14ac:dyDescent="0.2">
      <c r="G1572" s="240"/>
    </row>
    <row r="1573" spans="7:7" s="133" customFormat="1" x14ac:dyDescent="0.2">
      <c r="G1573" s="240"/>
    </row>
    <row r="1574" spans="7:7" s="133" customFormat="1" x14ac:dyDescent="0.2">
      <c r="G1574" s="240"/>
    </row>
    <row r="1575" spans="7:7" s="133" customFormat="1" x14ac:dyDescent="0.2">
      <c r="G1575" s="240"/>
    </row>
    <row r="1576" spans="7:7" s="133" customFormat="1" x14ac:dyDescent="0.2">
      <c r="G1576" s="240"/>
    </row>
    <row r="1577" spans="7:7" s="133" customFormat="1" x14ac:dyDescent="0.2">
      <c r="G1577" s="240"/>
    </row>
    <row r="1578" spans="7:7" s="133" customFormat="1" x14ac:dyDescent="0.2">
      <c r="G1578" s="240"/>
    </row>
    <row r="1579" spans="7:7" s="133" customFormat="1" x14ac:dyDescent="0.2">
      <c r="G1579" s="240"/>
    </row>
    <row r="1580" spans="7:7" s="133" customFormat="1" x14ac:dyDescent="0.2">
      <c r="G1580" s="240"/>
    </row>
    <row r="1581" spans="7:7" s="133" customFormat="1" x14ac:dyDescent="0.2">
      <c r="G1581" s="240"/>
    </row>
    <row r="1582" spans="7:7" s="133" customFormat="1" x14ac:dyDescent="0.2">
      <c r="G1582" s="240"/>
    </row>
    <row r="1583" spans="7:7" s="133" customFormat="1" x14ac:dyDescent="0.2">
      <c r="G1583" s="240"/>
    </row>
    <row r="1584" spans="7:7" s="133" customFormat="1" x14ac:dyDescent="0.2">
      <c r="G1584" s="240"/>
    </row>
    <row r="1585" spans="7:7" s="133" customFormat="1" x14ac:dyDescent="0.2">
      <c r="G1585" s="240"/>
    </row>
    <row r="1586" spans="7:7" s="133" customFormat="1" x14ac:dyDescent="0.2">
      <c r="G1586" s="240"/>
    </row>
    <row r="1587" spans="7:7" s="133" customFormat="1" x14ac:dyDescent="0.2">
      <c r="G1587" s="240"/>
    </row>
    <row r="1588" spans="7:7" s="133" customFormat="1" x14ac:dyDescent="0.2">
      <c r="G1588" s="240"/>
    </row>
    <row r="1589" spans="7:7" s="133" customFormat="1" x14ac:dyDescent="0.2">
      <c r="G1589" s="240"/>
    </row>
    <row r="1590" spans="7:7" s="133" customFormat="1" x14ac:dyDescent="0.2">
      <c r="G1590" s="240"/>
    </row>
    <row r="1591" spans="7:7" s="133" customFormat="1" x14ac:dyDescent="0.2">
      <c r="G1591" s="240"/>
    </row>
    <row r="1592" spans="7:7" s="133" customFormat="1" x14ac:dyDescent="0.2">
      <c r="G1592" s="240"/>
    </row>
    <row r="1593" spans="7:7" s="133" customFormat="1" x14ac:dyDescent="0.2">
      <c r="G1593" s="240"/>
    </row>
    <row r="1594" spans="7:7" s="133" customFormat="1" x14ac:dyDescent="0.2">
      <c r="G1594" s="240"/>
    </row>
    <row r="1595" spans="7:7" s="133" customFormat="1" x14ac:dyDescent="0.2">
      <c r="G1595" s="240"/>
    </row>
    <row r="1596" spans="7:7" s="133" customFormat="1" x14ac:dyDescent="0.2">
      <c r="G1596" s="240"/>
    </row>
    <row r="1597" spans="7:7" s="133" customFormat="1" x14ac:dyDescent="0.2">
      <c r="G1597" s="240"/>
    </row>
    <row r="1598" spans="7:7" s="133" customFormat="1" x14ac:dyDescent="0.2">
      <c r="G1598" s="240"/>
    </row>
    <row r="1599" spans="7:7" s="133" customFormat="1" x14ac:dyDescent="0.2">
      <c r="G1599" s="240"/>
    </row>
    <row r="1600" spans="7:7" s="133" customFormat="1" x14ac:dyDescent="0.2">
      <c r="G1600" s="240"/>
    </row>
    <row r="1601" spans="7:7" s="133" customFormat="1" x14ac:dyDescent="0.2">
      <c r="G1601" s="240"/>
    </row>
    <row r="1602" spans="7:7" s="133" customFormat="1" x14ac:dyDescent="0.2">
      <c r="G1602" s="240"/>
    </row>
    <row r="1603" spans="7:7" s="133" customFormat="1" x14ac:dyDescent="0.2">
      <c r="G1603" s="240"/>
    </row>
    <row r="1604" spans="7:7" s="133" customFormat="1" x14ac:dyDescent="0.2">
      <c r="G1604" s="240"/>
    </row>
    <row r="1605" spans="7:7" s="133" customFormat="1" x14ac:dyDescent="0.2">
      <c r="G1605" s="240"/>
    </row>
    <row r="1606" spans="7:7" s="133" customFormat="1" x14ac:dyDescent="0.2">
      <c r="G1606" s="240"/>
    </row>
    <row r="1607" spans="7:7" s="133" customFormat="1" x14ac:dyDescent="0.2">
      <c r="G1607" s="240"/>
    </row>
    <row r="1608" spans="7:7" s="133" customFormat="1" x14ac:dyDescent="0.2">
      <c r="G1608" s="240"/>
    </row>
    <row r="1609" spans="7:7" s="133" customFormat="1" x14ac:dyDescent="0.2">
      <c r="G1609" s="240"/>
    </row>
    <row r="1610" spans="7:7" s="133" customFormat="1" x14ac:dyDescent="0.2">
      <c r="G1610" s="240"/>
    </row>
    <row r="1611" spans="7:7" s="133" customFormat="1" x14ac:dyDescent="0.2">
      <c r="G1611" s="240"/>
    </row>
    <row r="1612" spans="7:7" s="133" customFormat="1" x14ac:dyDescent="0.2">
      <c r="G1612" s="240"/>
    </row>
    <row r="1613" spans="7:7" s="133" customFormat="1" x14ac:dyDescent="0.2">
      <c r="G1613" s="240"/>
    </row>
    <row r="1614" spans="7:7" s="133" customFormat="1" x14ac:dyDescent="0.2">
      <c r="G1614" s="240"/>
    </row>
    <row r="1615" spans="7:7" s="133" customFormat="1" x14ac:dyDescent="0.2">
      <c r="G1615" s="240"/>
    </row>
    <row r="1616" spans="7:7" s="133" customFormat="1" x14ac:dyDescent="0.2">
      <c r="G1616" s="240"/>
    </row>
    <row r="1617" spans="7:7" s="133" customFormat="1" x14ac:dyDescent="0.2">
      <c r="G1617" s="240"/>
    </row>
    <row r="1618" spans="7:7" s="133" customFormat="1" x14ac:dyDescent="0.2">
      <c r="G1618" s="240"/>
    </row>
    <row r="1619" spans="7:7" s="133" customFormat="1" x14ac:dyDescent="0.2">
      <c r="G1619" s="240"/>
    </row>
    <row r="1620" spans="7:7" s="133" customFormat="1" x14ac:dyDescent="0.2">
      <c r="G1620" s="240"/>
    </row>
    <row r="1621" spans="7:7" s="133" customFormat="1" x14ac:dyDescent="0.2">
      <c r="G1621" s="240"/>
    </row>
    <row r="1622" spans="7:7" s="133" customFormat="1" x14ac:dyDescent="0.2">
      <c r="G1622" s="240"/>
    </row>
    <row r="1623" spans="7:7" s="133" customFormat="1" x14ac:dyDescent="0.2">
      <c r="G1623" s="240"/>
    </row>
    <row r="1624" spans="7:7" s="133" customFormat="1" x14ac:dyDescent="0.2">
      <c r="G1624" s="240"/>
    </row>
    <row r="1625" spans="7:7" s="133" customFormat="1" x14ac:dyDescent="0.2">
      <c r="G1625" s="240"/>
    </row>
    <row r="1626" spans="7:7" s="133" customFormat="1" x14ac:dyDescent="0.2">
      <c r="G1626" s="240"/>
    </row>
    <row r="1627" spans="7:7" s="133" customFormat="1" x14ac:dyDescent="0.2">
      <c r="G1627" s="240"/>
    </row>
    <row r="1628" spans="7:7" s="133" customFormat="1" x14ac:dyDescent="0.2">
      <c r="G1628" s="240"/>
    </row>
    <row r="1629" spans="7:7" s="133" customFormat="1" x14ac:dyDescent="0.2">
      <c r="G1629" s="240"/>
    </row>
    <row r="1630" spans="7:7" s="133" customFormat="1" x14ac:dyDescent="0.2">
      <c r="G1630" s="240"/>
    </row>
    <row r="1631" spans="7:7" s="133" customFormat="1" x14ac:dyDescent="0.2">
      <c r="G1631" s="240"/>
    </row>
    <row r="1632" spans="7:7" s="133" customFormat="1" x14ac:dyDescent="0.2">
      <c r="G1632" s="240"/>
    </row>
    <row r="1633" spans="7:7" s="133" customFormat="1" x14ac:dyDescent="0.2">
      <c r="G1633" s="240"/>
    </row>
    <row r="1634" spans="7:7" s="133" customFormat="1" x14ac:dyDescent="0.2">
      <c r="G1634" s="240"/>
    </row>
    <row r="1635" spans="7:7" s="133" customFormat="1" x14ac:dyDescent="0.2">
      <c r="G1635" s="240"/>
    </row>
    <row r="1636" spans="7:7" s="133" customFormat="1" x14ac:dyDescent="0.2">
      <c r="G1636" s="240"/>
    </row>
    <row r="1637" spans="7:7" s="133" customFormat="1" x14ac:dyDescent="0.2">
      <c r="G1637" s="240"/>
    </row>
    <row r="1638" spans="7:7" s="133" customFormat="1" x14ac:dyDescent="0.2">
      <c r="G1638" s="240"/>
    </row>
    <row r="1639" spans="7:7" s="133" customFormat="1" x14ac:dyDescent="0.2">
      <c r="G1639" s="240"/>
    </row>
    <row r="1640" spans="7:7" s="133" customFormat="1" x14ac:dyDescent="0.2">
      <c r="G1640" s="240"/>
    </row>
    <row r="1641" spans="7:7" s="133" customFormat="1" x14ac:dyDescent="0.2">
      <c r="G1641" s="240"/>
    </row>
    <row r="1642" spans="7:7" s="133" customFormat="1" x14ac:dyDescent="0.2">
      <c r="G1642" s="240"/>
    </row>
    <row r="1643" spans="7:7" s="133" customFormat="1" x14ac:dyDescent="0.2">
      <c r="G1643" s="240"/>
    </row>
    <row r="1644" spans="7:7" s="133" customFormat="1" x14ac:dyDescent="0.2">
      <c r="G1644" s="240"/>
    </row>
    <row r="1645" spans="7:7" s="133" customFormat="1" x14ac:dyDescent="0.2">
      <c r="G1645" s="240"/>
    </row>
    <row r="1646" spans="7:7" s="133" customFormat="1" x14ac:dyDescent="0.2">
      <c r="G1646" s="240"/>
    </row>
    <row r="1647" spans="7:7" s="133" customFormat="1" x14ac:dyDescent="0.2">
      <c r="G1647" s="240"/>
    </row>
    <row r="1648" spans="7:7" s="133" customFormat="1" x14ac:dyDescent="0.2">
      <c r="G1648" s="240"/>
    </row>
    <row r="1649" spans="7:7" s="133" customFormat="1" x14ac:dyDescent="0.2">
      <c r="G1649" s="240"/>
    </row>
    <row r="1650" spans="7:7" s="133" customFormat="1" x14ac:dyDescent="0.2">
      <c r="G1650" s="240"/>
    </row>
    <row r="1651" spans="7:7" s="133" customFormat="1" x14ac:dyDescent="0.2">
      <c r="G1651" s="240"/>
    </row>
    <row r="1652" spans="7:7" s="133" customFormat="1" x14ac:dyDescent="0.2">
      <c r="G1652" s="240"/>
    </row>
    <row r="1653" spans="7:7" s="133" customFormat="1" x14ac:dyDescent="0.2">
      <c r="G1653" s="240"/>
    </row>
    <row r="1654" spans="7:7" s="133" customFormat="1" x14ac:dyDescent="0.2">
      <c r="G1654" s="240"/>
    </row>
    <row r="1655" spans="7:7" s="133" customFormat="1" x14ac:dyDescent="0.2">
      <c r="G1655" s="240"/>
    </row>
    <row r="1656" spans="7:7" s="133" customFormat="1" x14ac:dyDescent="0.2">
      <c r="G1656" s="240"/>
    </row>
    <row r="1657" spans="7:7" s="133" customFormat="1" x14ac:dyDescent="0.2">
      <c r="G1657" s="240"/>
    </row>
    <row r="1658" spans="7:7" s="133" customFormat="1" x14ac:dyDescent="0.2">
      <c r="G1658" s="240"/>
    </row>
    <row r="1659" spans="7:7" s="133" customFormat="1" x14ac:dyDescent="0.2">
      <c r="G1659" s="240"/>
    </row>
    <row r="1660" spans="7:7" s="133" customFormat="1" x14ac:dyDescent="0.2">
      <c r="G1660" s="240"/>
    </row>
    <row r="1661" spans="7:7" s="133" customFormat="1" x14ac:dyDescent="0.2">
      <c r="G1661" s="240"/>
    </row>
    <row r="1662" spans="7:7" s="133" customFormat="1" x14ac:dyDescent="0.2">
      <c r="G1662" s="240"/>
    </row>
    <row r="1663" spans="7:7" s="133" customFormat="1" x14ac:dyDescent="0.2">
      <c r="G1663" s="240"/>
    </row>
    <row r="1664" spans="7:7" s="133" customFormat="1" x14ac:dyDescent="0.2">
      <c r="G1664" s="240"/>
    </row>
    <row r="1665" spans="7:7" s="133" customFormat="1" x14ac:dyDescent="0.2">
      <c r="G1665" s="240"/>
    </row>
    <row r="1666" spans="7:7" s="133" customFormat="1" x14ac:dyDescent="0.2">
      <c r="G1666" s="240"/>
    </row>
    <row r="1667" spans="7:7" s="133" customFormat="1" x14ac:dyDescent="0.2">
      <c r="G1667" s="240"/>
    </row>
    <row r="1668" spans="7:7" s="133" customFormat="1" x14ac:dyDescent="0.2">
      <c r="G1668" s="240"/>
    </row>
    <row r="1669" spans="7:7" s="133" customFormat="1" x14ac:dyDescent="0.2">
      <c r="G1669" s="240"/>
    </row>
    <row r="1670" spans="7:7" s="133" customFormat="1" x14ac:dyDescent="0.2">
      <c r="G1670" s="240"/>
    </row>
    <row r="1671" spans="7:7" s="133" customFormat="1" x14ac:dyDescent="0.2">
      <c r="G1671" s="240"/>
    </row>
    <row r="1672" spans="7:7" s="133" customFormat="1" x14ac:dyDescent="0.2">
      <c r="G1672" s="240"/>
    </row>
    <row r="1673" spans="7:7" s="133" customFormat="1" x14ac:dyDescent="0.2">
      <c r="G1673" s="240"/>
    </row>
    <row r="1674" spans="7:7" s="133" customFormat="1" x14ac:dyDescent="0.2">
      <c r="G1674" s="240"/>
    </row>
    <row r="1675" spans="7:7" s="133" customFormat="1" x14ac:dyDescent="0.2">
      <c r="G1675" s="240"/>
    </row>
    <row r="1676" spans="7:7" s="133" customFormat="1" x14ac:dyDescent="0.2">
      <c r="G1676" s="240"/>
    </row>
    <row r="1677" spans="7:7" s="133" customFormat="1" x14ac:dyDescent="0.2">
      <c r="G1677" s="240"/>
    </row>
    <row r="1678" spans="7:7" s="133" customFormat="1" x14ac:dyDescent="0.2">
      <c r="G1678" s="240"/>
    </row>
    <row r="1679" spans="7:7" s="133" customFormat="1" x14ac:dyDescent="0.2">
      <c r="G1679" s="240"/>
    </row>
    <row r="1680" spans="7:7" s="133" customFormat="1" x14ac:dyDescent="0.2">
      <c r="G1680" s="240"/>
    </row>
    <row r="1681" spans="7:7" s="133" customFormat="1" x14ac:dyDescent="0.2">
      <c r="G1681" s="240"/>
    </row>
    <row r="1682" spans="7:7" s="133" customFormat="1" x14ac:dyDescent="0.2">
      <c r="G1682" s="240"/>
    </row>
    <row r="1683" spans="7:7" s="133" customFormat="1" x14ac:dyDescent="0.2">
      <c r="G1683" s="240"/>
    </row>
    <row r="1684" spans="7:7" s="133" customFormat="1" x14ac:dyDescent="0.2">
      <c r="G1684" s="240"/>
    </row>
    <row r="1685" spans="7:7" s="133" customFormat="1" x14ac:dyDescent="0.2">
      <c r="G1685" s="240"/>
    </row>
    <row r="1686" spans="7:7" s="133" customFormat="1" x14ac:dyDescent="0.2">
      <c r="G1686" s="240"/>
    </row>
    <row r="1687" spans="7:7" s="133" customFormat="1" x14ac:dyDescent="0.2">
      <c r="G1687" s="240"/>
    </row>
    <row r="1688" spans="7:7" s="133" customFormat="1" x14ac:dyDescent="0.2">
      <c r="G1688" s="240"/>
    </row>
    <row r="1689" spans="7:7" s="133" customFormat="1" x14ac:dyDescent="0.2">
      <c r="G1689" s="240"/>
    </row>
    <row r="1690" spans="7:7" s="133" customFormat="1" x14ac:dyDescent="0.2">
      <c r="G1690" s="240"/>
    </row>
    <row r="1691" spans="7:7" s="133" customFormat="1" x14ac:dyDescent="0.2">
      <c r="G1691" s="240"/>
    </row>
    <row r="1692" spans="7:7" s="133" customFormat="1" x14ac:dyDescent="0.2">
      <c r="G1692" s="240"/>
    </row>
    <row r="1693" spans="7:7" s="133" customFormat="1" x14ac:dyDescent="0.2">
      <c r="G1693" s="240"/>
    </row>
    <row r="1694" spans="7:7" s="133" customFormat="1" x14ac:dyDescent="0.2">
      <c r="G1694" s="240"/>
    </row>
    <row r="1695" spans="7:7" s="133" customFormat="1" x14ac:dyDescent="0.2">
      <c r="G1695" s="240"/>
    </row>
    <row r="1696" spans="7:7" s="133" customFormat="1" x14ac:dyDescent="0.2">
      <c r="G1696" s="240"/>
    </row>
    <row r="1697" spans="7:7" s="133" customFormat="1" x14ac:dyDescent="0.2">
      <c r="G1697" s="240"/>
    </row>
    <row r="1698" spans="7:7" s="133" customFormat="1" x14ac:dyDescent="0.2">
      <c r="G1698" s="240"/>
    </row>
    <row r="1699" spans="7:7" s="133" customFormat="1" x14ac:dyDescent="0.2">
      <c r="G1699" s="240"/>
    </row>
    <row r="1700" spans="7:7" s="133" customFormat="1" x14ac:dyDescent="0.2">
      <c r="G1700" s="240"/>
    </row>
    <row r="1701" spans="7:7" s="133" customFormat="1" x14ac:dyDescent="0.2">
      <c r="G1701" s="240"/>
    </row>
    <row r="1702" spans="7:7" s="133" customFormat="1" x14ac:dyDescent="0.2">
      <c r="G1702" s="240"/>
    </row>
    <row r="1703" spans="7:7" s="133" customFormat="1" x14ac:dyDescent="0.2">
      <c r="G1703" s="240"/>
    </row>
    <row r="1704" spans="7:7" s="133" customFormat="1" x14ac:dyDescent="0.2">
      <c r="G1704" s="240"/>
    </row>
    <row r="1705" spans="7:7" s="133" customFormat="1" x14ac:dyDescent="0.2">
      <c r="G1705" s="240"/>
    </row>
    <row r="1706" spans="7:7" s="133" customFormat="1" x14ac:dyDescent="0.2">
      <c r="G1706" s="240"/>
    </row>
    <row r="1707" spans="7:7" s="133" customFormat="1" x14ac:dyDescent="0.2">
      <c r="G1707" s="240"/>
    </row>
    <row r="1708" spans="7:7" s="133" customFormat="1" x14ac:dyDescent="0.2">
      <c r="G1708" s="240"/>
    </row>
    <row r="1709" spans="7:7" s="133" customFormat="1" x14ac:dyDescent="0.2">
      <c r="G1709" s="240"/>
    </row>
    <row r="1710" spans="7:7" s="133" customFormat="1" x14ac:dyDescent="0.2">
      <c r="G1710" s="240"/>
    </row>
    <row r="1711" spans="7:7" s="133" customFormat="1" x14ac:dyDescent="0.2">
      <c r="G1711" s="240"/>
    </row>
    <row r="1712" spans="7:7" s="133" customFormat="1" x14ac:dyDescent="0.2">
      <c r="G1712" s="240"/>
    </row>
    <row r="1713" spans="7:7" s="133" customFormat="1" x14ac:dyDescent="0.2">
      <c r="G1713" s="240"/>
    </row>
    <row r="1714" spans="7:7" s="133" customFormat="1" x14ac:dyDescent="0.2">
      <c r="G1714" s="240"/>
    </row>
    <row r="1715" spans="7:7" s="133" customFormat="1" x14ac:dyDescent="0.2">
      <c r="G1715" s="240"/>
    </row>
    <row r="1716" spans="7:7" s="133" customFormat="1" x14ac:dyDescent="0.2">
      <c r="G1716" s="240"/>
    </row>
    <row r="1717" spans="7:7" s="133" customFormat="1" x14ac:dyDescent="0.2">
      <c r="G1717" s="240"/>
    </row>
    <row r="1718" spans="7:7" s="133" customFormat="1" x14ac:dyDescent="0.2">
      <c r="G1718" s="240"/>
    </row>
    <row r="1719" spans="7:7" s="133" customFormat="1" x14ac:dyDescent="0.2">
      <c r="G1719" s="240"/>
    </row>
    <row r="1720" spans="7:7" s="133" customFormat="1" x14ac:dyDescent="0.2">
      <c r="G1720" s="240"/>
    </row>
    <row r="1721" spans="7:7" s="133" customFormat="1" x14ac:dyDescent="0.2">
      <c r="G1721" s="240"/>
    </row>
    <row r="1722" spans="7:7" s="133" customFormat="1" x14ac:dyDescent="0.2">
      <c r="G1722" s="240"/>
    </row>
    <row r="1723" spans="7:7" s="133" customFormat="1" x14ac:dyDescent="0.2">
      <c r="G1723" s="240"/>
    </row>
    <row r="1724" spans="7:7" s="133" customFormat="1" x14ac:dyDescent="0.2">
      <c r="G1724" s="240"/>
    </row>
    <row r="1725" spans="7:7" s="133" customFormat="1" x14ac:dyDescent="0.2">
      <c r="G1725" s="240"/>
    </row>
    <row r="1726" spans="7:7" s="133" customFormat="1" x14ac:dyDescent="0.2">
      <c r="G1726" s="240"/>
    </row>
    <row r="1727" spans="7:7" s="133" customFormat="1" x14ac:dyDescent="0.2">
      <c r="G1727" s="240"/>
    </row>
    <row r="1728" spans="7:7" s="133" customFormat="1" x14ac:dyDescent="0.2">
      <c r="G1728" s="240"/>
    </row>
    <row r="1729" spans="7:7" s="133" customFormat="1" x14ac:dyDescent="0.2">
      <c r="G1729" s="240"/>
    </row>
    <row r="1730" spans="7:7" s="133" customFormat="1" x14ac:dyDescent="0.2">
      <c r="G1730" s="240"/>
    </row>
    <row r="1731" spans="7:7" s="133" customFormat="1" x14ac:dyDescent="0.2">
      <c r="G1731" s="240"/>
    </row>
    <row r="1732" spans="7:7" s="133" customFormat="1" x14ac:dyDescent="0.2">
      <c r="G1732" s="240"/>
    </row>
    <row r="1733" spans="7:7" s="133" customFormat="1" x14ac:dyDescent="0.2">
      <c r="G1733" s="240"/>
    </row>
    <row r="1734" spans="7:7" s="133" customFormat="1" x14ac:dyDescent="0.2">
      <c r="G1734" s="240"/>
    </row>
    <row r="1735" spans="7:7" s="133" customFormat="1" x14ac:dyDescent="0.2">
      <c r="G1735" s="240"/>
    </row>
    <row r="1736" spans="7:7" s="133" customFormat="1" x14ac:dyDescent="0.2">
      <c r="G1736" s="240"/>
    </row>
    <row r="1737" spans="7:7" s="133" customFormat="1" x14ac:dyDescent="0.2">
      <c r="G1737" s="240"/>
    </row>
    <row r="1738" spans="7:7" s="133" customFormat="1" x14ac:dyDescent="0.2">
      <c r="G1738" s="240"/>
    </row>
    <row r="1739" spans="7:7" s="133" customFormat="1" x14ac:dyDescent="0.2">
      <c r="G1739" s="240"/>
    </row>
    <row r="1740" spans="7:7" s="133" customFormat="1" x14ac:dyDescent="0.2">
      <c r="G1740" s="240"/>
    </row>
    <row r="1741" spans="7:7" s="133" customFormat="1" x14ac:dyDescent="0.2">
      <c r="G1741" s="240"/>
    </row>
    <row r="1742" spans="7:7" s="133" customFormat="1" x14ac:dyDescent="0.2">
      <c r="G1742" s="240"/>
    </row>
    <row r="1743" spans="7:7" s="133" customFormat="1" x14ac:dyDescent="0.2">
      <c r="G1743" s="240"/>
    </row>
    <row r="1744" spans="7:7" s="133" customFormat="1" x14ac:dyDescent="0.2">
      <c r="G1744" s="240"/>
    </row>
    <row r="1745" spans="7:7" s="133" customFormat="1" x14ac:dyDescent="0.2">
      <c r="G1745" s="240"/>
    </row>
    <row r="1746" spans="7:7" s="133" customFormat="1" x14ac:dyDescent="0.2">
      <c r="G1746" s="240"/>
    </row>
    <row r="1747" spans="7:7" s="133" customFormat="1" x14ac:dyDescent="0.2">
      <c r="G1747" s="240"/>
    </row>
    <row r="1748" spans="7:7" s="133" customFormat="1" x14ac:dyDescent="0.2">
      <c r="G1748" s="240"/>
    </row>
    <row r="1749" spans="7:7" s="133" customFormat="1" x14ac:dyDescent="0.2">
      <c r="G1749" s="240"/>
    </row>
    <row r="1750" spans="7:7" s="133" customFormat="1" x14ac:dyDescent="0.2">
      <c r="G1750" s="240"/>
    </row>
    <row r="1751" spans="7:7" s="133" customFormat="1" x14ac:dyDescent="0.2">
      <c r="G1751" s="240"/>
    </row>
    <row r="1752" spans="7:7" s="133" customFormat="1" x14ac:dyDescent="0.2">
      <c r="G1752" s="240"/>
    </row>
    <row r="1753" spans="7:7" s="133" customFormat="1" x14ac:dyDescent="0.2">
      <c r="G1753" s="240"/>
    </row>
    <row r="1754" spans="7:7" s="133" customFormat="1" x14ac:dyDescent="0.2">
      <c r="G1754" s="240"/>
    </row>
    <row r="1755" spans="7:7" s="133" customFormat="1" x14ac:dyDescent="0.2">
      <c r="G1755" s="240"/>
    </row>
    <row r="1756" spans="7:7" s="133" customFormat="1" x14ac:dyDescent="0.2">
      <c r="G1756" s="240"/>
    </row>
    <row r="1757" spans="7:7" s="133" customFormat="1" x14ac:dyDescent="0.2">
      <c r="G1757" s="240"/>
    </row>
    <row r="1758" spans="7:7" s="133" customFormat="1" x14ac:dyDescent="0.2">
      <c r="G1758" s="240"/>
    </row>
    <row r="1759" spans="7:7" s="133" customFormat="1" x14ac:dyDescent="0.2">
      <c r="G1759" s="240"/>
    </row>
    <row r="1760" spans="7:7" s="133" customFormat="1" x14ac:dyDescent="0.2">
      <c r="G1760" s="240"/>
    </row>
    <row r="1761" spans="7:7" s="133" customFormat="1" x14ac:dyDescent="0.2">
      <c r="G1761" s="240"/>
    </row>
    <row r="1762" spans="7:7" s="133" customFormat="1" x14ac:dyDescent="0.2">
      <c r="G1762" s="240"/>
    </row>
    <row r="1763" spans="7:7" s="133" customFormat="1" x14ac:dyDescent="0.2">
      <c r="G1763" s="240"/>
    </row>
    <row r="1764" spans="7:7" s="133" customFormat="1" x14ac:dyDescent="0.2">
      <c r="G1764" s="240"/>
    </row>
    <row r="1765" spans="7:7" s="133" customFormat="1" x14ac:dyDescent="0.2">
      <c r="G1765" s="240"/>
    </row>
    <row r="1766" spans="7:7" s="133" customFormat="1" x14ac:dyDescent="0.2">
      <c r="G1766" s="240"/>
    </row>
    <row r="1767" spans="7:7" s="133" customFormat="1" x14ac:dyDescent="0.2">
      <c r="G1767" s="240"/>
    </row>
    <row r="1768" spans="7:7" s="133" customFormat="1" x14ac:dyDescent="0.2">
      <c r="G1768" s="240"/>
    </row>
    <row r="1769" spans="7:7" s="133" customFormat="1" x14ac:dyDescent="0.2">
      <c r="G1769" s="240"/>
    </row>
    <row r="1770" spans="7:7" s="133" customFormat="1" x14ac:dyDescent="0.2">
      <c r="G1770" s="240"/>
    </row>
    <row r="1771" spans="7:7" s="133" customFormat="1" x14ac:dyDescent="0.2">
      <c r="G1771" s="240"/>
    </row>
    <row r="1772" spans="7:7" s="133" customFormat="1" x14ac:dyDescent="0.2">
      <c r="G1772" s="240"/>
    </row>
    <row r="1773" spans="7:7" s="133" customFormat="1" x14ac:dyDescent="0.2">
      <c r="G1773" s="240"/>
    </row>
    <row r="1774" spans="7:7" s="133" customFormat="1" x14ac:dyDescent="0.2">
      <c r="G1774" s="240"/>
    </row>
    <row r="1775" spans="7:7" s="133" customFormat="1" x14ac:dyDescent="0.2">
      <c r="G1775" s="240"/>
    </row>
    <row r="1776" spans="7:7" s="133" customFormat="1" x14ac:dyDescent="0.2">
      <c r="G1776" s="240"/>
    </row>
    <row r="1777" spans="7:7" s="133" customFormat="1" x14ac:dyDescent="0.2">
      <c r="G1777" s="240"/>
    </row>
    <row r="1778" spans="7:7" s="133" customFormat="1" x14ac:dyDescent="0.2">
      <c r="G1778" s="240"/>
    </row>
    <row r="1779" spans="7:7" s="133" customFormat="1" x14ac:dyDescent="0.2">
      <c r="G1779" s="240"/>
    </row>
    <row r="1780" spans="7:7" s="133" customFormat="1" x14ac:dyDescent="0.2">
      <c r="G1780" s="240"/>
    </row>
    <row r="1781" spans="7:7" s="133" customFormat="1" x14ac:dyDescent="0.2">
      <c r="G1781" s="240"/>
    </row>
    <row r="1782" spans="7:7" s="133" customFormat="1" x14ac:dyDescent="0.2">
      <c r="G1782" s="240"/>
    </row>
    <row r="1783" spans="7:7" s="133" customFormat="1" x14ac:dyDescent="0.2">
      <c r="G1783" s="240"/>
    </row>
    <row r="1784" spans="7:7" s="133" customFormat="1" x14ac:dyDescent="0.2">
      <c r="G1784" s="240"/>
    </row>
    <row r="1785" spans="7:7" s="133" customFormat="1" x14ac:dyDescent="0.2">
      <c r="G1785" s="240"/>
    </row>
    <row r="1786" spans="7:7" s="133" customFormat="1" x14ac:dyDescent="0.2">
      <c r="G1786" s="240"/>
    </row>
    <row r="1787" spans="7:7" s="133" customFormat="1" x14ac:dyDescent="0.2">
      <c r="G1787" s="240"/>
    </row>
    <row r="1788" spans="7:7" s="133" customFormat="1" x14ac:dyDescent="0.2">
      <c r="G1788" s="240"/>
    </row>
    <row r="1789" spans="7:7" s="133" customFormat="1" x14ac:dyDescent="0.2">
      <c r="G1789" s="240"/>
    </row>
    <row r="1790" spans="7:7" s="133" customFormat="1" x14ac:dyDescent="0.2">
      <c r="G1790" s="240"/>
    </row>
    <row r="1791" spans="7:7" s="133" customFormat="1" x14ac:dyDescent="0.2">
      <c r="G1791" s="240"/>
    </row>
    <row r="1792" spans="7:7" s="133" customFormat="1" x14ac:dyDescent="0.2">
      <c r="G1792" s="240"/>
    </row>
    <row r="1793" spans="7:7" s="133" customFormat="1" x14ac:dyDescent="0.2">
      <c r="G1793" s="240"/>
    </row>
    <row r="1794" spans="7:7" s="133" customFormat="1" x14ac:dyDescent="0.2">
      <c r="G1794" s="240"/>
    </row>
    <row r="1795" spans="7:7" s="133" customFormat="1" x14ac:dyDescent="0.2">
      <c r="G1795" s="240"/>
    </row>
    <row r="1796" spans="7:7" s="133" customFormat="1" x14ac:dyDescent="0.2">
      <c r="G1796" s="240"/>
    </row>
    <row r="1797" spans="7:7" s="133" customFormat="1" x14ac:dyDescent="0.2">
      <c r="G1797" s="240"/>
    </row>
    <row r="1798" spans="7:7" s="133" customFormat="1" x14ac:dyDescent="0.2">
      <c r="G1798" s="240"/>
    </row>
    <row r="1799" spans="7:7" s="133" customFormat="1" x14ac:dyDescent="0.2">
      <c r="G1799" s="240"/>
    </row>
    <row r="1800" spans="7:7" s="133" customFormat="1" x14ac:dyDescent="0.2">
      <c r="G1800" s="240"/>
    </row>
    <row r="1801" spans="7:7" s="133" customFormat="1" x14ac:dyDescent="0.2">
      <c r="G1801" s="240"/>
    </row>
    <row r="1802" spans="7:7" s="133" customFormat="1" x14ac:dyDescent="0.2">
      <c r="G1802" s="240"/>
    </row>
    <row r="1803" spans="7:7" s="133" customFormat="1" x14ac:dyDescent="0.2">
      <c r="G1803" s="240"/>
    </row>
    <row r="1804" spans="7:7" s="133" customFormat="1" x14ac:dyDescent="0.2">
      <c r="G1804" s="240"/>
    </row>
    <row r="1805" spans="7:7" s="133" customFormat="1" x14ac:dyDescent="0.2">
      <c r="G1805" s="240"/>
    </row>
    <row r="1806" spans="7:7" s="133" customFormat="1" x14ac:dyDescent="0.2">
      <c r="G1806" s="240"/>
    </row>
    <row r="1807" spans="7:7" s="133" customFormat="1" x14ac:dyDescent="0.2">
      <c r="G1807" s="240"/>
    </row>
    <row r="1808" spans="7:7" s="133" customFormat="1" x14ac:dyDescent="0.2">
      <c r="G1808" s="240"/>
    </row>
    <row r="1809" spans="7:7" s="133" customFormat="1" x14ac:dyDescent="0.2">
      <c r="G1809" s="240"/>
    </row>
    <row r="1810" spans="7:7" s="133" customFormat="1" x14ac:dyDescent="0.2">
      <c r="G1810" s="240"/>
    </row>
    <row r="1811" spans="7:7" s="133" customFormat="1" x14ac:dyDescent="0.2">
      <c r="G1811" s="240"/>
    </row>
    <row r="1812" spans="7:7" s="133" customFormat="1" x14ac:dyDescent="0.2">
      <c r="G1812" s="240"/>
    </row>
    <row r="1813" spans="7:7" s="133" customFormat="1" x14ac:dyDescent="0.2">
      <c r="G1813" s="240"/>
    </row>
    <row r="1814" spans="7:7" s="133" customFormat="1" x14ac:dyDescent="0.2">
      <c r="G1814" s="240"/>
    </row>
    <row r="1815" spans="7:7" s="133" customFormat="1" x14ac:dyDescent="0.2">
      <c r="G1815" s="240"/>
    </row>
    <row r="1816" spans="7:7" s="133" customFormat="1" x14ac:dyDescent="0.2">
      <c r="G1816" s="240"/>
    </row>
    <row r="1817" spans="7:7" s="133" customFormat="1" x14ac:dyDescent="0.2">
      <c r="G1817" s="240"/>
    </row>
    <row r="1818" spans="7:7" s="133" customFormat="1" x14ac:dyDescent="0.2">
      <c r="G1818" s="240"/>
    </row>
    <row r="1819" spans="7:7" s="133" customFormat="1" x14ac:dyDescent="0.2">
      <c r="G1819" s="240"/>
    </row>
    <row r="1820" spans="7:7" s="133" customFormat="1" x14ac:dyDescent="0.2">
      <c r="G1820" s="240"/>
    </row>
    <row r="1821" spans="7:7" s="133" customFormat="1" x14ac:dyDescent="0.2">
      <c r="G1821" s="240"/>
    </row>
    <row r="1822" spans="7:7" s="133" customFormat="1" x14ac:dyDescent="0.2">
      <c r="G1822" s="240"/>
    </row>
    <row r="1823" spans="7:7" s="133" customFormat="1" x14ac:dyDescent="0.2">
      <c r="G1823" s="240"/>
    </row>
    <row r="1824" spans="7:7" s="133" customFormat="1" x14ac:dyDescent="0.2">
      <c r="G1824" s="240"/>
    </row>
    <row r="1825" spans="7:7" s="133" customFormat="1" x14ac:dyDescent="0.2">
      <c r="G1825" s="240"/>
    </row>
    <row r="1826" spans="7:7" s="133" customFormat="1" x14ac:dyDescent="0.2">
      <c r="G1826" s="240"/>
    </row>
    <row r="1827" spans="7:7" s="133" customFormat="1" x14ac:dyDescent="0.2">
      <c r="G1827" s="240"/>
    </row>
    <row r="1828" spans="7:7" s="133" customFormat="1" x14ac:dyDescent="0.2">
      <c r="G1828" s="240"/>
    </row>
    <row r="1829" spans="7:7" s="133" customFormat="1" x14ac:dyDescent="0.2">
      <c r="G1829" s="240"/>
    </row>
    <row r="1830" spans="7:7" s="133" customFormat="1" x14ac:dyDescent="0.2">
      <c r="G1830" s="240"/>
    </row>
    <row r="1831" spans="7:7" s="133" customFormat="1" x14ac:dyDescent="0.2">
      <c r="G1831" s="240"/>
    </row>
    <row r="1832" spans="7:7" s="133" customFormat="1" x14ac:dyDescent="0.2">
      <c r="G1832" s="240"/>
    </row>
    <row r="1833" spans="7:7" s="133" customFormat="1" x14ac:dyDescent="0.2">
      <c r="G1833" s="240"/>
    </row>
    <row r="1834" spans="7:7" s="133" customFormat="1" x14ac:dyDescent="0.2">
      <c r="G1834" s="240"/>
    </row>
    <row r="1835" spans="7:7" s="133" customFormat="1" x14ac:dyDescent="0.2">
      <c r="G1835" s="240"/>
    </row>
    <row r="1836" spans="7:7" s="133" customFormat="1" x14ac:dyDescent="0.2">
      <c r="G1836" s="240"/>
    </row>
    <row r="1837" spans="7:7" s="133" customFormat="1" x14ac:dyDescent="0.2">
      <c r="G1837" s="240"/>
    </row>
    <row r="1838" spans="7:7" s="133" customFormat="1" x14ac:dyDescent="0.2">
      <c r="G1838" s="240"/>
    </row>
    <row r="1839" spans="7:7" s="133" customFormat="1" x14ac:dyDescent="0.2">
      <c r="G1839" s="240"/>
    </row>
    <row r="1840" spans="7:7" s="133" customFormat="1" x14ac:dyDescent="0.2">
      <c r="G1840" s="240"/>
    </row>
    <row r="1841" spans="7:7" s="133" customFormat="1" x14ac:dyDescent="0.2">
      <c r="G1841" s="240"/>
    </row>
    <row r="1842" spans="7:7" s="133" customFormat="1" x14ac:dyDescent="0.2">
      <c r="G1842" s="240"/>
    </row>
    <row r="1843" spans="7:7" s="133" customFormat="1" x14ac:dyDescent="0.2">
      <c r="G1843" s="240"/>
    </row>
    <row r="1844" spans="7:7" s="133" customFormat="1" x14ac:dyDescent="0.2">
      <c r="G1844" s="240"/>
    </row>
    <row r="1845" spans="7:7" s="133" customFormat="1" x14ac:dyDescent="0.2">
      <c r="G1845" s="240"/>
    </row>
    <row r="1846" spans="7:7" s="133" customFormat="1" x14ac:dyDescent="0.2">
      <c r="G1846" s="240"/>
    </row>
    <row r="1847" spans="7:7" s="133" customFormat="1" x14ac:dyDescent="0.2">
      <c r="G1847" s="240"/>
    </row>
    <row r="1848" spans="7:7" s="133" customFormat="1" x14ac:dyDescent="0.2">
      <c r="G1848" s="240"/>
    </row>
    <row r="1849" spans="7:7" s="133" customFormat="1" x14ac:dyDescent="0.2">
      <c r="G1849" s="240"/>
    </row>
    <row r="1850" spans="7:7" s="133" customFormat="1" x14ac:dyDescent="0.2">
      <c r="G1850" s="240"/>
    </row>
    <row r="1851" spans="7:7" s="133" customFormat="1" x14ac:dyDescent="0.2">
      <c r="G1851" s="240"/>
    </row>
    <row r="1852" spans="7:7" s="133" customFormat="1" x14ac:dyDescent="0.2">
      <c r="G1852" s="240"/>
    </row>
    <row r="1853" spans="7:7" s="133" customFormat="1" x14ac:dyDescent="0.2">
      <c r="G1853" s="240"/>
    </row>
    <row r="1854" spans="7:7" s="133" customFormat="1" x14ac:dyDescent="0.2">
      <c r="G1854" s="240"/>
    </row>
    <row r="1855" spans="7:7" s="133" customFormat="1" x14ac:dyDescent="0.2">
      <c r="G1855" s="240"/>
    </row>
    <row r="1856" spans="7:7" s="133" customFormat="1" x14ac:dyDescent="0.2">
      <c r="G1856" s="240"/>
    </row>
    <row r="1857" spans="7:7" s="133" customFormat="1" x14ac:dyDescent="0.2">
      <c r="G1857" s="240"/>
    </row>
    <row r="1858" spans="7:7" s="133" customFormat="1" x14ac:dyDescent="0.2">
      <c r="G1858" s="240"/>
    </row>
    <row r="1859" spans="7:7" s="133" customFormat="1" x14ac:dyDescent="0.2">
      <c r="G1859" s="240"/>
    </row>
    <row r="1860" spans="7:7" s="133" customFormat="1" x14ac:dyDescent="0.2">
      <c r="G1860" s="240"/>
    </row>
    <row r="1861" spans="7:7" s="133" customFormat="1" x14ac:dyDescent="0.2">
      <c r="G1861" s="240"/>
    </row>
    <row r="1862" spans="7:7" s="133" customFormat="1" x14ac:dyDescent="0.2">
      <c r="G1862" s="240"/>
    </row>
    <row r="1863" spans="7:7" s="133" customFormat="1" x14ac:dyDescent="0.2">
      <c r="G1863" s="240"/>
    </row>
    <row r="1864" spans="7:7" s="133" customFormat="1" x14ac:dyDescent="0.2">
      <c r="G1864" s="240"/>
    </row>
    <row r="1865" spans="7:7" s="133" customFormat="1" x14ac:dyDescent="0.2">
      <c r="G1865" s="240"/>
    </row>
    <row r="1866" spans="7:7" s="133" customFormat="1" x14ac:dyDescent="0.2">
      <c r="G1866" s="240"/>
    </row>
    <row r="1867" spans="7:7" s="133" customFormat="1" x14ac:dyDescent="0.2">
      <c r="G1867" s="240"/>
    </row>
    <row r="1868" spans="7:7" s="133" customFormat="1" x14ac:dyDescent="0.2">
      <c r="G1868" s="240"/>
    </row>
    <row r="1869" spans="7:7" s="133" customFormat="1" x14ac:dyDescent="0.2">
      <c r="G1869" s="240"/>
    </row>
    <row r="1870" spans="7:7" s="133" customFormat="1" x14ac:dyDescent="0.2">
      <c r="G1870" s="240"/>
    </row>
    <row r="1871" spans="7:7" s="133" customFormat="1" x14ac:dyDescent="0.2">
      <c r="G1871" s="240"/>
    </row>
    <row r="1872" spans="7:7" s="133" customFormat="1" x14ac:dyDescent="0.2">
      <c r="G1872" s="240"/>
    </row>
    <row r="1873" spans="7:7" s="133" customFormat="1" x14ac:dyDescent="0.2">
      <c r="G1873" s="240"/>
    </row>
    <row r="1874" spans="7:7" s="133" customFormat="1" x14ac:dyDescent="0.2">
      <c r="G1874" s="240"/>
    </row>
    <row r="1875" spans="7:7" s="133" customFormat="1" x14ac:dyDescent="0.2">
      <c r="G1875" s="240"/>
    </row>
    <row r="1876" spans="7:7" s="133" customFormat="1" x14ac:dyDescent="0.2">
      <c r="G1876" s="240"/>
    </row>
    <row r="1877" spans="7:7" s="133" customFormat="1" x14ac:dyDescent="0.2">
      <c r="G1877" s="240"/>
    </row>
    <row r="1878" spans="7:7" s="133" customFormat="1" x14ac:dyDescent="0.2">
      <c r="G1878" s="240"/>
    </row>
    <row r="1879" spans="7:7" s="133" customFormat="1" x14ac:dyDescent="0.2">
      <c r="G1879" s="240"/>
    </row>
    <row r="1880" spans="7:7" s="133" customFormat="1" x14ac:dyDescent="0.2">
      <c r="G1880" s="240"/>
    </row>
    <row r="1881" spans="7:7" s="133" customFormat="1" x14ac:dyDescent="0.2">
      <c r="G1881" s="240"/>
    </row>
    <row r="1882" spans="7:7" s="133" customFormat="1" x14ac:dyDescent="0.2">
      <c r="G1882" s="240"/>
    </row>
    <row r="1883" spans="7:7" s="133" customFormat="1" x14ac:dyDescent="0.2">
      <c r="G1883" s="240"/>
    </row>
    <row r="1884" spans="7:7" s="133" customFormat="1" x14ac:dyDescent="0.2">
      <c r="G1884" s="240"/>
    </row>
    <row r="1885" spans="7:7" s="133" customFormat="1" x14ac:dyDescent="0.2">
      <c r="G1885" s="240"/>
    </row>
    <row r="1886" spans="7:7" s="133" customFormat="1" x14ac:dyDescent="0.2">
      <c r="G1886" s="240"/>
    </row>
    <row r="1887" spans="7:7" s="133" customFormat="1" x14ac:dyDescent="0.2">
      <c r="G1887" s="240"/>
    </row>
    <row r="1888" spans="7:7" s="133" customFormat="1" x14ac:dyDescent="0.2">
      <c r="G1888" s="240"/>
    </row>
    <row r="1889" spans="7:7" s="133" customFormat="1" x14ac:dyDescent="0.2">
      <c r="G1889" s="240"/>
    </row>
    <row r="1890" spans="7:7" s="133" customFormat="1" x14ac:dyDescent="0.2">
      <c r="G1890" s="240"/>
    </row>
    <row r="1891" spans="7:7" s="133" customFormat="1" x14ac:dyDescent="0.2">
      <c r="G1891" s="240"/>
    </row>
    <row r="1892" spans="7:7" s="133" customFormat="1" x14ac:dyDescent="0.2">
      <c r="G1892" s="240"/>
    </row>
    <row r="1893" spans="7:7" s="133" customFormat="1" x14ac:dyDescent="0.2">
      <c r="G1893" s="240"/>
    </row>
    <row r="1894" spans="7:7" s="133" customFormat="1" x14ac:dyDescent="0.2">
      <c r="G1894" s="240"/>
    </row>
    <row r="1895" spans="7:7" s="133" customFormat="1" x14ac:dyDescent="0.2">
      <c r="G1895" s="240"/>
    </row>
    <row r="1896" spans="7:7" s="133" customFormat="1" x14ac:dyDescent="0.2">
      <c r="G1896" s="240"/>
    </row>
    <row r="1897" spans="7:7" s="133" customFormat="1" x14ac:dyDescent="0.2">
      <c r="G1897" s="240"/>
    </row>
    <row r="1898" spans="7:7" s="133" customFormat="1" x14ac:dyDescent="0.2">
      <c r="G1898" s="240"/>
    </row>
    <row r="1899" spans="7:7" s="133" customFormat="1" x14ac:dyDescent="0.2">
      <c r="G1899" s="240"/>
    </row>
    <row r="1900" spans="7:7" s="133" customFormat="1" x14ac:dyDescent="0.2">
      <c r="G1900" s="240"/>
    </row>
    <row r="1901" spans="7:7" s="133" customFormat="1" x14ac:dyDescent="0.2">
      <c r="G1901" s="240"/>
    </row>
    <row r="1902" spans="7:7" s="133" customFormat="1" x14ac:dyDescent="0.2">
      <c r="G1902" s="240"/>
    </row>
    <row r="1903" spans="7:7" s="133" customFormat="1" x14ac:dyDescent="0.2">
      <c r="G1903" s="240"/>
    </row>
    <row r="1904" spans="7:7" s="133" customFormat="1" x14ac:dyDescent="0.2">
      <c r="G1904" s="240"/>
    </row>
    <row r="1905" spans="7:7" s="133" customFormat="1" x14ac:dyDescent="0.2">
      <c r="G1905" s="240"/>
    </row>
    <row r="1906" spans="7:7" s="133" customFormat="1" x14ac:dyDescent="0.2">
      <c r="G1906" s="240"/>
    </row>
    <row r="1907" spans="7:7" s="133" customFormat="1" x14ac:dyDescent="0.2">
      <c r="G1907" s="240"/>
    </row>
    <row r="1908" spans="7:7" s="133" customFormat="1" x14ac:dyDescent="0.2">
      <c r="G1908" s="240"/>
    </row>
    <row r="1909" spans="7:7" s="133" customFormat="1" x14ac:dyDescent="0.2">
      <c r="G1909" s="240"/>
    </row>
    <row r="1910" spans="7:7" s="133" customFormat="1" x14ac:dyDescent="0.2">
      <c r="G1910" s="240"/>
    </row>
    <row r="1911" spans="7:7" s="133" customFormat="1" x14ac:dyDescent="0.2">
      <c r="G1911" s="240"/>
    </row>
    <row r="1912" spans="7:7" s="133" customFormat="1" x14ac:dyDescent="0.2">
      <c r="G1912" s="240"/>
    </row>
    <row r="1913" spans="7:7" s="133" customFormat="1" x14ac:dyDescent="0.2">
      <c r="G1913" s="240"/>
    </row>
    <row r="1914" spans="7:7" s="133" customFormat="1" x14ac:dyDescent="0.2">
      <c r="G1914" s="240"/>
    </row>
    <row r="1915" spans="7:7" s="133" customFormat="1" x14ac:dyDescent="0.2">
      <c r="G1915" s="240"/>
    </row>
    <row r="1916" spans="7:7" s="133" customFormat="1" x14ac:dyDescent="0.2">
      <c r="G1916" s="240"/>
    </row>
    <row r="1917" spans="7:7" s="133" customFormat="1" x14ac:dyDescent="0.2">
      <c r="G1917" s="240"/>
    </row>
    <row r="1918" spans="7:7" s="133" customFormat="1" x14ac:dyDescent="0.2">
      <c r="G1918" s="240"/>
    </row>
    <row r="1919" spans="7:7" s="133" customFormat="1" x14ac:dyDescent="0.2">
      <c r="G1919" s="240"/>
    </row>
    <row r="1920" spans="7:7" s="133" customFormat="1" x14ac:dyDescent="0.2">
      <c r="G1920" s="240"/>
    </row>
    <row r="1921" spans="7:7" s="133" customFormat="1" x14ac:dyDescent="0.2">
      <c r="G1921" s="240"/>
    </row>
    <row r="1922" spans="7:7" s="133" customFormat="1" x14ac:dyDescent="0.2">
      <c r="G1922" s="240"/>
    </row>
    <row r="1923" spans="7:7" s="133" customFormat="1" x14ac:dyDescent="0.2">
      <c r="G1923" s="240"/>
    </row>
    <row r="1924" spans="7:7" s="133" customFormat="1" x14ac:dyDescent="0.2">
      <c r="G1924" s="240"/>
    </row>
    <row r="1925" spans="7:7" s="133" customFormat="1" x14ac:dyDescent="0.2">
      <c r="G1925" s="240"/>
    </row>
    <row r="1926" spans="7:7" s="133" customFormat="1" x14ac:dyDescent="0.2">
      <c r="G1926" s="240"/>
    </row>
    <row r="1927" spans="7:7" s="133" customFormat="1" x14ac:dyDescent="0.2">
      <c r="G1927" s="240"/>
    </row>
    <row r="1928" spans="7:7" s="133" customFormat="1" x14ac:dyDescent="0.2">
      <c r="G1928" s="240"/>
    </row>
    <row r="1929" spans="7:7" s="133" customFormat="1" x14ac:dyDescent="0.2">
      <c r="G1929" s="240"/>
    </row>
    <row r="1930" spans="7:7" s="133" customFormat="1" x14ac:dyDescent="0.2">
      <c r="G1930" s="240"/>
    </row>
    <row r="1931" spans="7:7" s="133" customFormat="1" x14ac:dyDescent="0.2">
      <c r="G1931" s="240"/>
    </row>
    <row r="1932" spans="7:7" s="133" customFormat="1" x14ac:dyDescent="0.2">
      <c r="G1932" s="240"/>
    </row>
    <row r="1933" spans="7:7" s="133" customFormat="1" x14ac:dyDescent="0.2">
      <c r="G1933" s="240"/>
    </row>
    <row r="1934" spans="7:7" s="133" customFormat="1" x14ac:dyDescent="0.2">
      <c r="G1934" s="240"/>
    </row>
    <row r="1935" spans="7:7" s="133" customFormat="1" x14ac:dyDescent="0.2">
      <c r="G1935" s="240"/>
    </row>
    <row r="1936" spans="7:7" s="133" customFormat="1" x14ac:dyDescent="0.2">
      <c r="G1936" s="240"/>
    </row>
    <row r="1937" spans="7:7" s="133" customFormat="1" x14ac:dyDescent="0.2">
      <c r="G1937" s="240"/>
    </row>
    <row r="1938" spans="7:7" s="133" customFormat="1" x14ac:dyDescent="0.2">
      <c r="G1938" s="240"/>
    </row>
    <row r="1939" spans="7:7" s="133" customFormat="1" x14ac:dyDescent="0.2">
      <c r="G1939" s="240"/>
    </row>
    <row r="1940" spans="7:7" s="133" customFormat="1" x14ac:dyDescent="0.2">
      <c r="G1940" s="240"/>
    </row>
    <row r="1941" spans="7:7" s="133" customFormat="1" x14ac:dyDescent="0.2">
      <c r="G1941" s="240"/>
    </row>
    <row r="1942" spans="7:7" s="133" customFormat="1" x14ac:dyDescent="0.2">
      <c r="G1942" s="240"/>
    </row>
    <row r="1943" spans="7:7" s="133" customFormat="1" x14ac:dyDescent="0.2">
      <c r="G1943" s="240"/>
    </row>
    <row r="1944" spans="7:7" s="133" customFormat="1" x14ac:dyDescent="0.2">
      <c r="G1944" s="240"/>
    </row>
    <row r="1945" spans="7:7" s="133" customFormat="1" x14ac:dyDescent="0.2">
      <c r="G1945" s="240"/>
    </row>
    <row r="1946" spans="7:7" s="133" customFormat="1" x14ac:dyDescent="0.2">
      <c r="G1946" s="240"/>
    </row>
    <row r="1947" spans="7:7" s="133" customFormat="1" x14ac:dyDescent="0.2">
      <c r="G1947" s="240"/>
    </row>
    <row r="1948" spans="7:7" s="133" customFormat="1" x14ac:dyDescent="0.2">
      <c r="G1948" s="240"/>
    </row>
    <row r="1949" spans="7:7" s="133" customFormat="1" x14ac:dyDescent="0.2">
      <c r="G1949" s="240"/>
    </row>
    <row r="1950" spans="7:7" s="133" customFormat="1" x14ac:dyDescent="0.2">
      <c r="G1950" s="240"/>
    </row>
    <row r="1951" spans="7:7" s="133" customFormat="1" x14ac:dyDescent="0.2">
      <c r="G1951" s="240"/>
    </row>
    <row r="1952" spans="7:7" s="133" customFormat="1" x14ac:dyDescent="0.2">
      <c r="G1952" s="240"/>
    </row>
    <row r="1953" spans="7:7" s="133" customFormat="1" x14ac:dyDescent="0.2">
      <c r="G1953" s="240"/>
    </row>
    <row r="1954" spans="7:7" s="133" customFormat="1" x14ac:dyDescent="0.2">
      <c r="G1954" s="240"/>
    </row>
    <row r="1955" spans="7:7" s="133" customFormat="1" x14ac:dyDescent="0.2">
      <c r="G1955" s="240"/>
    </row>
    <row r="1956" spans="7:7" s="133" customFormat="1" x14ac:dyDescent="0.2">
      <c r="G1956" s="240"/>
    </row>
    <row r="1957" spans="7:7" s="133" customFormat="1" x14ac:dyDescent="0.2">
      <c r="G1957" s="240"/>
    </row>
    <row r="1958" spans="7:7" s="133" customFormat="1" x14ac:dyDescent="0.2">
      <c r="G1958" s="240"/>
    </row>
    <row r="1959" spans="7:7" s="133" customFormat="1" x14ac:dyDescent="0.2">
      <c r="G1959" s="240"/>
    </row>
    <row r="1960" spans="7:7" s="133" customFormat="1" x14ac:dyDescent="0.2">
      <c r="G1960" s="240"/>
    </row>
    <row r="1961" spans="7:7" s="133" customFormat="1" x14ac:dyDescent="0.2">
      <c r="G1961" s="240"/>
    </row>
    <row r="1962" spans="7:7" s="133" customFormat="1" x14ac:dyDescent="0.2">
      <c r="G1962" s="240"/>
    </row>
    <row r="1963" spans="7:7" s="133" customFormat="1" x14ac:dyDescent="0.2">
      <c r="G1963" s="240"/>
    </row>
  </sheetData>
  <sheetProtection selectLockedCells="1"/>
  <mergeCells count="135">
    <mergeCell ref="B80:C80"/>
    <mergeCell ref="B81:C81"/>
    <mergeCell ref="B82:C82"/>
    <mergeCell ref="L55:U55"/>
    <mergeCell ref="B65:C65"/>
    <mergeCell ref="B66:C66"/>
    <mergeCell ref="B74:C74"/>
    <mergeCell ref="B75:C75"/>
    <mergeCell ref="B76:C76"/>
    <mergeCell ref="B77:C77"/>
    <mergeCell ref="B78:C78"/>
    <mergeCell ref="B79:C79"/>
    <mergeCell ref="B72:C72"/>
    <mergeCell ref="B73:C73"/>
    <mergeCell ref="B64:C64"/>
    <mergeCell ref="B67:C67"/>
    <mergeCell ref="B68:C68"/>
    <mergeCell ref="B69:C69"/>
    <mergeCell ref="B70:C70"/>
    <mergeCell ref="K55:K56"/>
    <mergeCell ref="B63:C63"/>
    <mergeCell ref="B57:C57"/>
    <mergeCell ref="B71:C71"/>
    <mergeCell ref="B58:C58"/>
    <mergeCell ref="J33:J34"/>
    <mergeCell ref="A11:A12"/>
    <mergeCell ref="B11:C12"/>
    <mergeCell ref="E11:E12"/>
    <mergeCell ref="F11:F12"/>
    <mergeCell ref="D11:D12"/>
    <mergeCell ref="H11:H12"/>
    <mergeCell ref="B13:C13"/>
    <mergeCell ref="L11:U11"/>
    <mergeCell ref="B25:C25"/>
    <mergeCell ref="L33:U33"/>
    <mergeCell ref="B26:C26"/>
    <mergeCell ref="B14:C14"/>
    <mergeCell ref="B15:C15"/>
    <mergeCell ref="B23:C23"/>
    <mergeCell ref="B24:C24"/>
    <mergeCell ref="B21:C21"/>
    <mergeCell ref="B22:C22"/>
    <mergeCell ref="B16:C16"/>
    <mergeCell ref="B17:C17"/>
    <mergeCell ref="B20:C20"/>
    <mergeCell ref="B19:C19"/>
    <mergeCell ref="B32:C32"/>
    <mergeCell ref="K33:K34"/>
    <mergeCell ref="A55:A56"/>
    <mergeCell ref="B55:C56"/>
    <mergeCell ref="D55:D56"/>
    <mergeCell ref="E55:E56"/>
    <mergeCell ref="F55:F56"/>
    <mergeCell ref="H55:H56"/>
    <mergeCell ref="I55:I56"/>
    <mergeCell ref="J55:J56"/>
    <mergeCell ref="G33:G34"/>
    <mergeCell ref="A33:A34"/>
    <mergeCell ref="B33:C34"/>
    <mergeCell ref="D33:D34"/>
    <mergeCell ref="B39:C39"/>
    <mergeCell ref="B51:C51"/>
    <mergeCell ref="B52:C52"/>
    <mergeCell ref="B53:C53"/>
    <mergeCell ref="B54:C54"/>
    <mergeCell ref="E33:E34"/>
    <mergeCell ref="B35:C35"/>
    <mergeCell ref="B36:C36"/>
    <mergeCell ref="B37:C37"/>
    <mergeCell ref="F33:F34"/>
    <mergeCell ref="B38:C38"/>
    <mergeCell ref="G55:G56"/>
    <mergeCell ref="B60:C60"/>
    <mergeCell ref="B62:C62"/>
    <mergeCell ref="B61:C61"/>
    <mergeCell ref="B40:C40"/>
    <mergeCell ref="B41:C41"/>
    <mergeCell ref="B44:C44"/>
    <mergeCell ref="B45:C45"/>
    <mergeCell ref="B46:C46"/>
    <mergeCell ref="B48:C48"/>
    <mergeCell ref="B49:C49"/>
    <mergeCell ref="B50:C50"/>
    <mergeCell ref="B42:C42"/>
    <mergeCell ref="B43:C43"/>
    <mergeCell ref="B47:C47"/>
    <mergeCell ref="B59:C59"/>
    <mergeCell ref="B18:C18"/>
    <mergeCell ref="B27:C27"/>
    <mergeCell ref="B28:C28"/>
    <mergeCell ref="B29:C29"/>
    <mergeCell ref="B30:C30"/>
    <mergeCell ref="B31:C31"/>
    <mergeCell ref="H33:H34"/>
    <mergeCell ref="I33:I34"/>
    <mergeCell ref="G11:G12"/>
    <mergeCell ref="K11:K12"/>
    <mergeCell ref="I11:I12"/>
    <mergeCell ref="J11:J12"/>
    <mergeCell ref="N4:U4"/>
    <mergeCell ref="I3:M3"/>
    <mergeCell ref="I4:M4"/>
    <mergeCell ref="A9:U9"/>
    <mergeCell ref="A10:U10"/>
    <mergeCell ref="A8:U8"/>
    <mergeCell ref="A7:E7"/>
    <mergeCell ref="F7:J7"/>
    <mergeCell ref="K7:O7"/>
    <mergeCell ref="E5:G5"/>
    <mergeCell ref="H5:J5"/>
    <mergeCell ref="K5:M5"/>
    <mergeCell ref="O5:Q5"/>
    <mergeCell ref="S5:U5"/>
    <mergeCell ref="E6:G6"/>
    <mergeCell ref="H6:J6"/>
    <mergeCell ref="X7:AR7"/>
    <mergeCell ref="A1:F1"/>
    <mergeCell ref="A2:F2"/>
    <mergeCell ref="A3:B3"/>
    <mergeCell ref="C3:F3"/>
    <mergeCell ref="G3:H3"/>
    <mergeCell ref="A4:B4"/>
    <mergeCell ref="C4:F4"/>
    <mergeCell ref="G4:H4"/>
    <mergeCell ref="A5:B5"/>
    <mergeCell ref="C5:C6"/>
    <mergeCell ref="A6:B6"/>
    <mergeCell ref="G1:M1"/>
    <mergeCell ref="N1:U1"/>
    <mergeCell ref="N2:U2"/>
    <mergeCell ref="N3:U3"/>
    <mergeCell ref="P7:U7"/>
    <mergeCell ref="G2:M2"/>
    <mergeCell ref="K6:M6"/>
    <mergeCell ref="O6:Q6"/>
  </mergeCells>
  <hyperlinks>
    <hyperlink ref="A9:U9" r:id="rId1" display="https://sdoh-tres.uhc.com/public/DecisionTree/ProgressNotes.html" xr:uid="{58C2550A-D2F9-4358-8D45-3220FC512C15}"/>
    <hyperlink ref="A10:U10" r:id="rId2" display="https://www.optumsandiego.com/content/SanDiego/sandiego/en/county-staff---providers/orgpublicdocs.html" xr:uid="{BA3796E7-03D9-4E88-BEE7-706CAF7218E5}"/>
  </hyperlinks>
  <pageMargins left="0.24" right="0.25" top="0.95" bottom="0.63" header="0.38" footer="0.25"/>
  <pageSetup scale="53" fitToHeight="0" orientation="portrait" r:id="rId3"/>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10" max="20" man="1"/>
  </rowBreaks>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900-000000000000}">
          <x14:formula1>
            <xm:f>Sheet2!$A$2:$A$28</xm:f>
          </x14:formula1>
          <xm:sqref>K13:K32 K57:K82 K35:K54</xm:sqref>
        </x14:dataValidation>
        <x14:dataValidation type="list" allowBlank="1" showInputMessage="1" showErrorMessage="1" xr:uid="{00000000-0002-0000-1900-000001000000}">
          <x14:formula1>
            <xm:f>Sheet2!$C$2:$C$6</xm:f>
          </x14:formula1>
          <xm:sqref>I13:I32 I57:I73 I35:I54</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AB1961"/>
  <sheetViews>
    <sheetView view="pageBreakPreview" zoomScaleNormal="100" zoomScaleSheetLayoutView="100" zoomScalePageLayoutView="75" workbookViewId="0">
      <selection activeCell="X7" sqref="X7"/>
    </sheetView>
  </sheetViews>
  <sheetFormatPr defaultRowHeight="14.25" x14ac:dyDescent="0.2"/>
  <cols>
    <col min="1" max="1" width="6.5703125" style="133" customWidth="1"/>
    <col min="2" max="2" width="9.5703125" style="133" customWidth="1"/>
    <col min="3" max="3" width="7.85546875" style="133" customWidth="1"/>
    <col min="4" max="4" width="11.5703125" style="133" customWidth="1"/>
    <col min="5" max="5" width="9.5703125" style="132" customWidth="1"/>
    <col min="6" max="6" width="10.140625" style="133" customWidth="1"/>
    <col min="7" max="7" width="9" style="133" customWidth="1"/>
    <col min="8" max="8" width="8.42578125" style="133" customWidth="1"/>
    <col min="9" max="9" width="7.5703125" style="133" customWidth="1"/>
    <col min="10" max="10" width="9.5703125" style="132" customWidth="1"/>
    <col min="11" max="13" width="8.42578125" style="132" customWidth="1"/>
    <col min="14" max="14" width="9" style="132" customWidth="1"/>
    <col min="15" max="15" width="9.140625" style="133" customWidth="1"/>
    <col min="16" max="16" width="8.42578125" style="133" customWidth="1"/>
    <col min="17" max="17" width="9.42578125" style="133" customWidth="1"/>
    <col min="18" max="19" width="10.42578125" style="133" customWidth="1"/>
    <col min="20" max="21" width="9.5703125" style="133" customWidth="1"/>
    <col min="22" max="24" width="8.85546875" style="133" customWidth="1"/>
    <col min="25" max="25" width="7.85546875" style="133" customWidth="1"/>
    <col min="26" max="28" width="8.85546875" style="133" hidden="1" customWidth="1"/>
    <col min="29" max="258" width="8.85546875" style="133"/>
    <col min="259" max="259" width="8.85546875" style="133" customWidth="1"/>
    <col min="260" max="260" width="8.42578125" style="133" customWidth="1"/>
    <col min="261" max="261" width="13.5703125" style="133" customWidth="1"/>
    <col min="262" max="262" width="11.85546875" style="133" customWidth="1"/>
    <col min="263" max="263" width="14.5703125" style="133" customWidth="1"/>
    <col min="264" max="264" width="13.5703125" style="133" customWidth="1"/>
    <col min="265" max="265" width="15" style="133" customWidth="1"/>
    <col min="266" max="266" width="15.42578125" style="133" customWidth="1"/>
    <col min="267" max="267" width="9" style="133" customWidth="1"/>
    <col min="268" max="268" width="13.85546875" style="133" customWidth="1"/>
    <col min="269" max="269" width="11.5703125" style="133" customWidth="1"/>
    <col min="270" max="270" width="12.85546875" style="133" customWidth="1"/>
    <col min="271" max="514" width="8.85546875" style="133"/>
    <col min="515" max="515" width="8.85546875" style="133" customWidth="1"/>
    <col min="516" max="516" width="8.42578125" style="133" customWidth="1"/>
    <col min="517" max="517" width="13.5703125" style="133" customWidth="1"/>
    <col min="518" max="518" width="11.85546875" style="133" customWidth="1"/>
    <col min="519" max="519" width="14.5703125" style="133" customWidth="1"/>
    <col min="520" max="520" width="13.5703125" style="133" customWidth="1"/>
    <col min="521" max="521" width="15" style="133" customWidth="1"/>
    <col min="522" max="522" width="15.42578125" style="133" customWidth="1"/>
    <col min="523" max="523" width="9" style="133" customWidth="1"/>
    <col min="524" max="524" width="13.85546875" style="133" customWidth="1"/>
    <col min="525" max="525" width="11.5703125" style="133" customWidth="1"/>
    <col min="526" max="526" width="12.85546875" style="133" customWidth="1"/>
    <col min="527" max="770" width="8.85546875" style="133"/>
    <col min="771" max="771" width="8.85546875" style="133" customWidth="1"/>
    <col min="772" max="772" width="8.42578125" style="133" customWidth="1"/>
    <col min="773" max="773" width="13.5703125" style="133" customWidth="1"/>
    <col min="774" max="774" width="11.85546875" style="133" customWidth="1"/>
    <col min="775" max="775" width="14.5703125" style="133" customWidth="1"/>
    <col min="776" max="776" width="13.5703125" style="133" customWidth="1"/>
    <col min="777" max="777" width="15" style="133" customWidth="1"/>
    <col min="778" max="778" width="15.42578125" style="133" customWidth="1"/>
    <col min="779" max="779" width="9" style="133" customWidth="1"/>
    <col min="780" max="780" width="13.85546875" style="133" customWidth="1"/>
    <col min="781" max="781" width="11.5703125" style="133" customWidth="1"/>
    <col min="782" max="782" width="12.85546875" style="133" customWidth="1"/>
    <col min="783" max="1026" width="8.85546875" style="133"/>
    <col min="1027" max="1027" width="8.85546875" style="133" customWidth="1"/>
    <col min="1028" max="1028" width="8.42578125" style="133" customWidth="1"/>
    <col min="1029" max="1029" width="13.5703125" style="133" customWidth="1"/>
    <col min="1030" max="1030" width="11.85546875" style="133" customWidth="1"/>
    <col min="1031" max="1031" width="14.5703125" style="133" customWidth="1"/>
    <col min="1032" max="1032" width="13.5703125" style="133" customWidth="1"/>
    <col min="1033" max="1033" width="15" style="133" customWidth="1"/>
    <col min="1034" max="1034" width="15.42578125" style="133" customWidth="1"/>
    <col min="1035" max="1035" width="9" style="133" customWidth="1"/>
    <col min="1036" max="1036" width="13.85546875" style="133" customWidth="1"/>
    <col min="1037" max="1037" width="11.5703125" style="133" customWidth="1"/>
    <col min="1038" max="1038" width="12.85546875" style="133" customWidth="1"/>
    <col min="1039" max="1282" width="8.85546875" style="133"/>
    <col min="1283" max="1283" width="8.85546875" style="133" customWidth="1"/>
    <col min="1284" max="1284" width="8.42578125" style="133" customWidth="1"/>
    <col min="1285" max="1285" width="13.5703125" style="133" customWidth="1"/>
    <col min="1286" max="1286" width="11.85546875" style="133" customWidth="1"/>
    <col min="1287" max="1287" width="14.5703125" style="133" customWidth="1"/>
    <col min="1288" max="1288" width="13.5703125" style="133" customWidth="1"/>
    <col min="1289" max="1289" width="15" style="133" customWidth="1"/>
    <col min="1290" max="1290" width="15.42578125" style="133" customWidth="1"/>
    <col min="1291" max="1291" width="9" style="133" customWidth="1"/>
    <col min="1292" max="1292" width="13.85546875" style="133" customWidth="1"/>
    <col min="1293" max="1293" width="11.5703125" style="133" customWidth="1"/>
    <col min="1294" max="1294" width="12.85546875" style="133" customWidth="1"/>
    <col min="1295" max="1538" width="8.85546875" style="133"/>
    <col min="1539" max="1539" width="8.85546875" style="133" customWidth="1"/>
    <col min="1540" max="1540" width="8.42578125" style="133" customWidth="1"/>
    <col min="1541" max="1541" width="13.5703125" style="133" customWidth="1"/>
    <col min="1542" max="1542" width="11.85546875" style="133" customWidth="1"/>
    <col min="1543" max="1543" width="14.5703125" style="133" customWidth="1"/>
    <col min="1544" max="1544" width="13.5703125" style="133" customWidth="1"/>
    <col min="1545" max="1545" width="15" style="133" customWidth="1"/>
    <col min="1546" max="1546" width="15.42578125" style="133" customWidth="1"/>
    <col min="1547" max="1547" width="9" style="133" customWidth="1"/>
    <col min="1548" max="1548" width="13.85546875" style="133" customWidth="1"/>
    <col min="1549" max="1549" width="11.5703125" style="133" customWidth="1"/>
    <col min="1550" max="1550" width="12.85546875" style="133" customWidth="1"/>
    <col min="1551" max="1794" width="8.85546875" style="133"/>
    <col min="1795" max="1795" width="8.85546875" style="133" customWidth="1"/>
    <col min="1796" max="1796" width="8.42578125" style="133" customWidth="1"/>
    <col min="1797" max="1797" width="13.5703125" style="133" customWidth="1"/>
    <col min="1798" max="1798" width="11.85546875" style="133" customWidth="1"/>
    <col min="1799" max="1799" width="14.5703125" style="133" customWidth="1"/>
    <col min="1800" max="1800" width="13.5703125" style="133" customWidth="1"/>
    <col min="1801" max="1801" width="15" style="133" customWidth="1"/>
    <col min="1802" max="1802" width="15.42578125" style="133" customWidth="1"/>
    <col min="1803" max="1803" width="9" style="133" customWidth="1"/>
    <col min="1804" max="1804" width="13.85546875" style="133" customWidth="1"/>
    <col min="1805" max="1805" width="11.5703125" style="133" customWidth="1"/>
    <col min="1806" max="1806" width="12.85546875" style="133" customWidth="1"/>
    <col min="1807" max="2050" width="8.85546875" style="133"/>
    <col min="2051" max="2051" width="8.85546875" style="133" customWidth="1"/>
    <col min="2052" max="2052" width="8.42578125" style="133" customWidth="1"/>
    <col min="2053" max="2053" width="13.5703125" style="133" customWidth="1"/>
    <col min="2054" max="2054" width="11.85546875" style="133" customWidth="1"/>
    <col min="2055" max="2055" width="14.5703125" style="133" customWidth="1"/>
    <col min="2056" max="2056" width="13.5703125" style="133" customWidth="1"/>
    <col min="2057" max="2057" width="15" style="133" customWidth="1"/>
    <col min="2058" max="2058" width="15.42578125" style="133" customWidth="1"/>
    <col min="2059" max="2059" width="9" style="133" customWidth="1"/>
    <col min="2060" max="2060" width="13.85546875" style="133" customWidth="1"/>
    <col min="2061" max="2061" width="11.5703125" style="133" customWidth="1"/>
    <col min="2062" max="2062" width="12.85546875" style="133" customWidth="1"/>
    <col min="2063" max="2306" width="8.85546875" style="133"/>
    <col min="2307" max="2307" width="8.85546875" style="133" customWidth="1"/>
    <col min="2308" max="2308" width="8.42578125" style="133" customWidth="1"/>
    <col min="2309" max="2309" width="13.5703125" style="133" customWidth="1"/>
    <col min="2310" max="2310" width="11.85546875" style="133" customWidth="1"/>
    <col min="2311" max="2311" width="14.5703125" style="133" customWidth="1"/>
    <col min="2312" max="2312" width="13.5703125" style="133" customWidth="1"/>
    <col min="2313" max="2313" width="15" style="133" customWidth="1"/>
    <col min="2314" max="2314" width="15.42578125" style="133" customWidth="1"/>
    <col min="2315" max="2315" width="9" style="133" customWidth="1"/>
    <col min="2316" max="2316" width="13.85546875" style="133" customWidth="1"/>
    <col min="2317" max="2317" width="11.5703125" style="133" customWidth="1"/>
    <col min="2318" max="2318" width="12.85546875" style="133" customWidth="1"/>
    <col min="2319" max="2562" width="8.85546875" style="133"/>
    <col min="2563" max="2563" width="8.85546875" style="133" customWidth="1"/>
    <col min="2564" max="2564" width="8.42578125" style="133" customWidth="1"/>
    <col min="2565" max="2565" width="13.5703125" style="133" customWidth="1"/>
    <col min="2566" max="2566" width="11.85546875" style="133" customWidth="1"/>
    <col min="2567" max="2567" width="14.5703125" style="133" customWidth="1"/>
    <col min="2568" max="2568" width="13.5703125" style="133" customWidth="1"/>
    <col min="2569" max="2569" width="15" style="133" customWidth="1"/>
    <col min="2570" max="2570" width="15.42578125" style="133" customWidth="1"/>
    <col min="2571" max="2571" width="9" style="133" customWidth="1"/>
    <col min="2572" max="2572" width="13.85546875" style="133" customWidth="1"/>
    <col min="2573" max="2573" width="11.5703125" style="133" customWidth="1"/>
    <col min="2574" max="2574" width="12.85546875" style="133" customWidth="1"/>
    <col min="2575" max="2818" width="8.85546875" style="133"/>
    <col min="2819" max="2819" width="8.85546875" style="133" customWidth="1"/>
    <col min="2820" max="2820" width="8.42578125" style="133" customWidth="1"/>
    <col min="2821" max="2821" width="13.5703125" style="133" customWidth="1"/>
    <col min="2822" max="2822" width="11.85546875" style="133" customWidth="1"/>
    <col min="2823" max="2823" width="14.5703125" style="133" customWidth="1"/>
    <col min="2824" max="2824" width="13.5703125" style="133" customWidth="1"/>
    <col min="2825" max="2825" width="15" style="133" customWidth="1"/>
    <col min="2826" max="2826" width="15.42578125" style="133" customWidth="1"/>
    <col min="2827" max="2827" width="9" style="133" customWidth="1"/>
    <col min="2828" max="2828" width="13.85546875" style="133" customWidth="1"/>
    <col min="2829" max="2829" width="11.5703125" style="133" customWidth="1"/>
    <col min="2830" max="2830" width="12.85546875" style="133" customWidth="1"/>
    <col min="2831" max="3074" width="8.85546875" style="133"/>
    <col min="3075" max="3075" width="8.85546875" style="133" customWidth="1"/>
    <col min="3076" max="3076" width="8.42578125" style="133" customWidth="1"/>
    <col min="3077" max="3077" width="13.5703125" style="133" customWidth="1"/>
    <col min="3078" max="3078" width="11.85546875" style="133" customWidth="1"/>
    <col min="3079" max="3079" width="14.5703125" style="133" customWidth="1"/>
    <col min="3080" max="3080" width="13.5703125" style="133" customWidth="1"/>
    <col min="3081" max="3081" width="15" style="133" customWidth="1"/>
    <col min="3082" max="3082" width="15.42578125" style="133" customWidth="1"/>
    <col min="3083" max="3083" width="9" style="133" customWidth="1"/>
    <col min="3084" max="3084" width="13.85546875" style="133" customWidth="1"/>
    <col min="3085" max="3085" width="11.5703125" style="133" customWidth="1"/>
    <col min="3086" max="3086" width="12.85546875" style="133" customWidth="1"/>
    <col min="3087" max="3330" width="8.85546875" style="133"/>
    <col min="3331" max="3331" width="8.85546875" style="133" customWidth="1"/>
    <col min="3332" max="3332" width="8.42578125" style="133" customWidth="1"/>
    <col min="3333" max="3333" width="13.5703125" style="133" customWidth="1"/>
    <col min="3334" max="3334" width="11.85546875" style="133" customWidth="1"/>
    <col min="3335" max="3335" width="14.5703125" style="133" customWidth="1"/>
    <col min="3336" max="3336" width="13.5703125" style="133" customWidth="1"/>
    <col min="3337" max="3337" width="15" style="133" customWidth="1"/>
    <col min="3338" max="3338" width="15.42578125" style="133" customWidth="1"/>
    <col min="3339" max="3339" width="9" style="133" customWidth="1"/>
    <col min="3340" max="3340" width="13.85546875" style="133" customWidth="1"/>
    <col min="3341" max="3341" width="11.5703125" style="133" customWidth="1"/>
    <col min="3342" max="3342" width="12.85546875" style="133" customWidth="1"/>
    <col min="3343" max="3586" width="8.85546875" style="133"/>
    <col min="3587" max="3587" width="8.85546875" style="133" customWidth="1"/>
    <col min="3588" max="3588" width="8.42578125" style="133" customWidth="1"/>
    <col min="3589" max="3589" width="13.5703125" style="133" customWidth="1"/>
    <col min="3590" max="3590" width="11.85546875" style="133" customWidth="1"/>
    <col min="3591" max="3591" width="14.5703125" style="133" customWidth="1"/>
    <col min="3592" max="3592" width="13.5703125" style="133" customWidth="1"/>
    <col min="3593" max="3593" width="15" style="133" customWidth="1"/>
    <col min="3594" max="3594" width="15.42578125" style="133" customWidth="1"/>
    <col min="3595" max="3595" width="9" style="133" customWidth="1"/>
    <col min="3596" max="3596" width="13.85546875" style="133" customWidth="1"/>
    <col min="3597" max="3597" width="11.5703125" style="133" customWidth="1"/>
    <col min="3598" max="3598" width="12.85546875" style="133" customWidth="1"/>
    <col min="3599" max="3842" width="8.85546875" style="133"/>
    <col min="3843" max="3843" width="8.85546875" style="133" customWidth="1"/>
    <col min="3844" max="3844" width="8.42578125" style="133" customWidth="1"/>
    <col min="3845" max="3845" width="13.5703125" style="133" customWidth="1"/>
    <col min="3846" max="3846" width="11.85546875" style="133" customWidth="1"/>
    <col min="3847" max="3847" width="14.5703125" style="133" customWidth="1"/>
    <col min="3848" max="3848" width="13.5703125" style="133" customWidth="1"/>
    <col min="3849" max="3849" width="15" style="133" customWidth="1"/>
    <col min="3850" max="3850" width="15.42578125" style="133" customWidth="1"/>
    <col min="3851" max="3851" width="9" style="133" customWidth="1"/>
    <col min="3852" max="3852" width="13.85546875" style="133" customWidth="1"/>
    <col min="3853" max="3853" width="11.5703125" style="133" customWidth="1"/>
    <col min="3854" max="3854" width="12.85546875" style="133" customWidth="1"/>
    <col min="3855" max="4098" width="8.85546875" style="133"/>
    <col min="4099" max="4099" width="8.85546875" style="133" customWidth="1"/>
    <col min="4100" max="4100" width="8.42578125" style="133" customWidth="1"/>
    <col min="4101" max="4101" width="13.5703125" style="133" customWidth="1"/>
    <col min="4102" max="4102" width="11.85546875" style="133" customWidth="1"/>
    <col min="4103" max="4103" width="14.5703125" style="133" customWidth="1"/>
    <col min="4104" max="4104" width="13.5703125" style="133" customWidth="1"/>
    <col min="4105" max="4105" width="15" style="133" customWidth="1"/>
    <col min="4106" max="4106" width="15.42578125" style="133" customWidth="1"/>
    <col min="4107" max="4107" width="9" style="133" customWidth="1"/>
    <col min="4108" max="4108" width="13.85546875" style="133" customWidth="1"/>
    <col min="4109" max="4109" width="11.5703125" style="133" customWidth="1"/>
    <col min="4110" max="4110" width="12.85546875" style="133" customWidth="1"/>
    <col min="4111" max="4354" width="8.85546875" style="133"/>
    <col min="4355" max="4355" width="8.85546875" style="133" customWidth="1"/>
    <col min="4356" max="4356" width="8.42578125" style="133" customWidth="1"/>
    <col min="4357" max="4357" width="13.5703125" style="133" customWidth="1"/>
    <col min="4358" max="4358" width="11.85546875" style="133" customWidth="1"/>
    <col min="4359" max="4359" width="14.5703125" style="133" customWidth="1"/>
    <col min="4360" max="4360" width="13.5703125" style="133" customWidth="1"/>
    <col min="4361" max="4361" width="15" style="133" customWidth="1"/>
    <col min="4362" max="4362" width="15.42578125" style="133" customWidth="1"/>
    <col min="4363" max="4363" width="9" style="133" customWidth="1"/>
    <col min="4364" max="4364" width="13.85546875" style="133" customWidth="1"/>
    <col min="4365" max="4365" width="11.5703125" style="133" customWidth="1"/>
    <col min="4366" max="4366" width="12.85546875" style="133" customWidth="1"/>
    <col min="4367" max="4610" width="8.85546875" style="133"/>
    <col min="4611" max="4611" width="8.85546875" style="133" customWidth="1"/>
    <col min="4612" max="4612" width="8.42578125" style="133" customWidth="1"/>
    <col min="4613" max="4613" width="13.5703125" style="133" customWidth="1"/>
    <col min="4614" max="4614" width="11.85546875" style="133" customWidth="1"/>
    <col min="4615" max="4615" width="14.5703125" style="133" customWidth="1"/>
    <col min="4616" max="4616" width="13.5703125" style="133" customWidth="1"/>
    <col min="4617" max="4617" width="15" style="133" customWidth="1"/>
    <col min="4618" max="4618" width="15.42578125" style="133" customWidth="1"/>
    <col min="4619" max="4619" width="9" style="133" customWidth="1"/>
    <col min="4620" max="4620" width="13.85546875" style="133" customWidth="1"/>
    <col min="4621" max="4621" width="11.5703125" style="133" customWidth="1"/>
    <col min="4622" max="4622" width="12.85546875" style="133" customWidth="1"/>
    <col min="4623" max="4866" width="8.85546875" style="133"/>
    <col min="4867" max="4867" width="8.85546875" style="133" customWidth="1"/>
    <col min="4868" max="4868" width="8.42578125" style="133" customWidth="1"/>
    <col min="4869" max="4869" width="13.5703125" style="133" customWidth="1"/>
    <col min="4870" max="4870" width="11.85546875" style="133" customWidth="1"/>
    <col min="4871" max="4871" width="14.5703125" style="133" customWidth="1"/>
    <col min="4872" max="4872" width="13.5703125" style="133" customWidth="1"/>
    <col min="4873" max="4873" width="15" style="133" customWidth="1"/>
    <col min="4874" max="4874" width="15.42578125" style="133" customWidth="1"/>
    <col min="4875" max="4875" width="9" style="133" customWidth="1"/>
    <col min="4876" max="4876" width="13.85546875" style="133" customWidth="1"/>
    <col min="4877" max="4877" width="11.5703125" style="133" customWidth="1"/>
    <col min="4878" max="4878" width="12.85546875" style="133" customWidth="1"/>
    <col min="4879" max="5122" width="8.85546875" style="133"/>
    <col min="5123" max="5123" width="8.85546875" style="133" customWidth="1"/>
    <col min="5124" max="5124" width="8.42578125" style="133" customWidth="1"/>
    <col min="5125" max="5125" width="13.5703125" style="133" customWidth="1"/>
    <col min="5126" max="5126" width="11.85546875" style="133" customWidth="1"/>
    <col min="5127" max="5127" width="14.5703125" style="133" customWidth="1"/>
    <col min="5128" max="5128" width="13.5703125" style="133" customWidth="1"/>
    <col min="5129" max="5129" width="15" style="133" customWidth="1"/>
    <col min="5130" max="5130" width="15.42578125" style="133" customWidth="1"/>
    <col min="5131" max="5131" width="9" style="133" customWidth="1"/>
    <col min="5132" max="5132" width="13.85546875" style="133" customWidth="1"/>
    <col min="5133" max="5133" width="11.5703125" style="133" customWidth="1"/>
    <col min="5134" max="5134" width="12.85546875" style="133" customWidth="1"/>
    <col min="5135" max="5378" width="8.85546875" style="133"/>
    <col min="5379" max="5379" width="8.85546875" style="133" customWidth="1"/>
    <col min="5380" max="5380" width="8.42578125" style="133" customWidth="1"/>
    <col min="5381" max="5381" width="13.5703125" style="133" customWidth="1"/>
    <col min="5382" max="5382" width="11.85546875" style="133" customWidth="1"/>
    <col min="5383" max="5383" width="14.5703125" style="133" customWidth="1"/>
    <col min="5384" max="5384" width="13.5703125" style="133" customWidth="1"/>
    <col min="5385" max="5385" width="15" style="133" customWidth="1"/>
    <col min="5386" max="5386" width="15.42578125" style="133" customWidth="1"/>
    <col min="5387" max="5387" width="9" style="133" customWidth="1"/>
    <col min="5388" max="5388" width="13.85546875" style="133" customWidth="1"/>
    <col min="5389" max="5389" width="11.5703125" style="133" customWidth="1"/>
    <col min="5390" max="5390" width="12.85546875" style="133" customWidth="1"/>
    <col min="5391" max="5634" width="8.85546875" style="133"/>
    <col min="5635" max="5635" width="8.85546875" style="133" customWidth="1"/>
    <col min="5636" max="5636" width="8.42578125" style="133" customWidth="1"/>
    <col min="5637" max="5637" width="13.5703125" style="133" customWidth="1"/>
    <col min="5638" max="5638" width="11.85546875" style="133" customWidth="1"/>
    <col min="5639" max="5639" width="14.5703125" style="133" customWidth="1"/>
    <col min="5640" max="5640" width="13.5703125" style="133" customWidth="1"/>
    <col min="5641" max="5641" width="15" style="133" customWidth="1"/>
    <col min="5642" max="5642" width="15.42578125" style="133" customWidth="1"/>
    <col min="5643" max="5643" width="9" style="133" customWidth="1"/>
    <col min="5644" max="5644" width="13.85546875" style="133" customWidth="1"/>
    <col min="5645" max="5645" width="11.5703125" style="133" customWidth="1"/>
    <col min="5646" max="5646" width="12.85546875" style="133" customWidth="1"/>
    <col min="5647" max="5890" width="8.85546875" style="133"/>
    <col min="5891" max="5891" width="8.85546875" style="133" customWidth="1"/>
    <col min="5892" max="5892" width="8.42578125" style="133" customWidth="1"/>
    <col min="5893" max="5893" width="13.5703125" style="133" customWidth="1"/>
    <col min="5894" max="5894" width="11.85546875" style="133" customWidth="1"/>
    <col min="5895" max="5895" width="14.5703125" style="133" customWidth="1"/>
    <col min="5896" max="5896" width="13.5703125" style="133" customWidth="1"/>
    <col min="5897" max="5897" width="15" style="133" customWidth="1"/>
    <col min="5898" max="5898" width="15.42578125" style="133" customWidth="1"/>
    <col min="5899" max="5899" width="9" style="133" customWidth="1"/>
    <col min="5900" max="5900" width="13.85546875" style="133" customWidth="1"/>
    <col min="5901" max="5901" width="11.5703125" style="133" customWidth="1"/>
    <col min="5902" max="5902" width="12.85546875" style="133" customWidth="1"/>
    <col min="5903" max="6146" width="8.85546875" style="133"/>
    <col min="6147" max="6147" width="8.85546875" style="133" customWidth="1"/>
    <col min="6148" max="6148" width="8.42578125" style="133" customWidth="1"/>
    <col min="6149" max="6149" width="13.5703125" style="133" customWidth="1"/>
    <col min="6150" max="6150" width="11.85546875" style="133" customWidth="1"/>
    <col min="6151" max="6151" width="14.5703125" style="133" customWidth="1"/>
    <col min="6152" max="6152" width="13.5703125" style="133" customWidth="1"/>
    <col min="6153" max="6153" width="15" style="133" customWidth="1"/>
    <col min="6154" max="6154" width="15.42578125" style="133" customWidth="1"/>
    <col min="6155" max="6155" width="9" style="133" customWidth="1"/>
    <col min="6156" max="6156" width="13.85546875" style="133" customWidth="1"/>
    <col min="6157" max="6157" width="11.5703125" style="133" customWidth="1"/>
    <col min="6158" max="6158" width="12.85546875" style="133" customWidth="1"/>
    <col min="6159" max="6402" width="8.85546875" style="133"/>
    <col min="6403" max="6403" width="8.85546875" style="133" customWidth="1"/>
    <col min="6404" max="6404" width="8.42578125" style="133" customWidth="1"/>
    <col min="6405" max="6405" width="13.5703125" style="133" customWidth="1"/>
    <col min="6406" max="6406" width="11.85546875" style="133" customWidth="1"/>
    <col min="6407" max="6407" width="14.5703125" style="133" customWidth="1"/>
    <col min="6408" max="6408" width="13.5703125" style="133" customWidth="1"/>
    <col min="6409" max="6409" width="15" style="133" customWidth="1"/>
    <col min="6410" max="6410" width="15.42578125" style="133" customWidth="1"/>
    <col min="6411" max="6411" width="9" style="133" customWidth="1"/>
    <col min="6412" max="6412" width="13.85546875" style="133" customWidth="1"/>
    <col min="6413" max="6413" width="11.5703125" style="133" customWidth="1"/>
    <col min="6414" max="6414" width="12.85546875" style="133" customWidth="1"/>
    <col min="6415" max="6658" width="8.85546875" style="133"/>
    <col min="6659" max="6659" width="8.85546875" style="133" customWidth="1"/>
    <col min="6660" max="6660" width="8.42578125" style="133" customWidth="1"/>
    <col min="6661" max="6661" width="13.5703125" style="133" customWidth="1"/>
    <col min="6662" max="6662" width="11.85546875" style="133" customWidth="1"/>
    <col min="6663" max="6663" width="14.5703125" style="133" customWidth="1"/>
    <col min="6664" max="6664" width="13.5703125" style="133" customWidth="1"/>
    <col min="6665" max="6665" width="15" style="133" customWidth="1"/>
    <col min="6666" max="6666" width="15.42578125" style="133" customWidth="1"/>
    <col min="6667" max="6667" width="9" style="133" customWidth="1"/>
    <col min="6668" max="6668" width="13.85546875" style="133" customWidth="1"/>
    <col min="6669" max="6669" width="11.5703125" style="133" customWidth="1"/>
    <col min="6670" max="6670" width="12.85546875" style="133" customWidth="1"/>
    <col min="6671" max="6914" width="8.85546875" style="133"/>
    <col min="6915" max="6915" width="8.85546875" style="133" customWidth="1"/>
    <col min="6916" max="6916" width="8.42578125" style="133" customWidth="1"/>
    <col min="6917" max="6917" width="13.5703125" style="133" customWidth="1"/>
    <col min="6918" max="6918" width="11.85546875" style="133" customWidth="1"/>
    <col min="6919" max="6919" width="14.5703125" style="133" customWidth="1"/>
    <col min="6920" max="6920" width="13.5703125" style="133" customWidth="1"/>
    <col min="6921" max="6921" width="15" style="133" customWidth="1"/>
    <col min="6922" max="6922" width="15.42578125" style="133" customWidth="1"/>
    <col min="6923" max="6923" width="9" style="133" customWidth="1"/>
    <col min="6924" max="6924" width="13.85546875" style="133" customWidth="1"/>
    <col min="6925" max="6925" width="11.5703125" style="133" customWidth="1"/>
    <col min="6926" max="6926" width="12.85546875" style="133" customWidth="1"/>
    <col min="6927" max="7170" width="8.85546875" style="133"/>
    <col min="7171" max="7171" width="8.85546875" style="133" customWidth="1"/>
    <col min="7172" max="7172" width="8.42578125" style="133" customWidth="1"/>
    <col min="7173" max="7173" width="13.5703125" style="133" customWidth="1"/>
    <col min="7174" max="7174" width="11.85546875" style="133" customWidth="1"/>
    <col min="7175" max="7175" width="14.5703125" style="133" customWidth="1"/>
    <col min="7176" max="7176" width="13.5703125" style="133" customWidth="1"/>
    <col min="7177" max="7177" width="15" style="133" customWidth="1"/>
    <col min="7178" max="7178" width="15.42578125" style="133" customWidth="1"/>
    <col min="7179" max="7179" width="9" style="133" customWidth="1"/>
    <col min="7180" max="7180" width="13.85546875" style="133" customWidth="1"/>
    <col min="7181" max="7181" width="11.5703125" style="133" customWidth="1"/>
    <col min="7182" max="7182" width="12.85546875" style="133" customWidth="1"/>
    <col min="7183" max="7426" width="8.85546875" style="133"/>
    <col min="7427" max="7427" width="8.85546875" style="133" customWidth="1"/>
    <col min="7428" max="7428" width="8.42578125" style="133" customWidth="1"/>
    <col min="7429" max="7429" width="13.5703125" style="133" customWidth="1"/>
    <col min="7430" max="7430" width="11.85546875" style="133" customWidth="1"/>
    <col min="7431" max="7431" width="14.5703125" style="133" customWidth="1"/>
    <col min="7432" max="7432" width="13.5703125" style="133" customWidth="1"/>
    <col min="7433" max="7433" width="15" style="133" customWidth="1"/>
    <col min="7434" max="7434" width="15.42578125" style="133" customWidth="1"/>
    <col min="7435" max="7435" width="9" style="133" customWidth="1"/>
    <col min="7436" max="7436" width="13.85546875" style="133" customWidth="1"/>
    <col min="7437" max="7437" width="11.5703125" style="133" customWidth="1"/>
    <col min="7438" max="7438" width="12.85546875" style="133" customWidth="1"/>
    <col min="7439" max="7682" width="8.85546875" style="133"/>
    <col min="7683" max="7683" width="8.85546875" style="133" customWidth="1"/>
    <col min="7684" max="7684" width="8.42578125" style="133" customWidth="1"/>
    <col min="7685" max="7685" width="13.5703125" style="133" customWidth="1"/>
    <col min="7686" max="7686" width="11.85546875" style="133" customWidth="1"/>
    <col min="7687" max="7687" width="14.5703125" style="133" customWidth="1"/>
    <col min="7688" max="7688" width="13.5703125" style="133" customWidth="1"/>
    <col min="7689" max="7689" width="15" style="133" customWidth="1"/>
    <col min="7690" max="7690" width="15.42578125" style="133" customWidth="1"/>
    <col min="7691" max="7691" width="9" style="133" customWidth="1"/>
    <col min="7692" max="7692" width="13.85546875" style="133" customWidth="1"/>
    <col min="7693" max="7693" width="11.5703125" style="133" customWidth="1"/>
    <col min="7694" max="7694" width="12.85546875" style="133" customWidth="1"/>
    <col min="7695" max="7938" width="8.85546875" style="133"/>
    <col min="7939" max="7939" width="8.85546875" style="133" customWidth="1"/>
    <col min="7940" max="7940" width="8.42578125" style="133" customWidth="1"/>
    <col min="7941" max="7941" width="13.5703125" style="133" customWidth="1"/>
    <col min="7942" max="7942" width="11.85546875" style="133" customWidth="1"/>
    <col min="7943" max="7943" width="14.5703125" style="133" customWidth="1"/>
    <col min="7944" max="7944" width="13.5703125" style="133" customWidth="1"/>
    <col min="7945" max="7945" width="15" style="133" customWidth="1"/>
    <col min="7946" max="7946" width="15.42578125" style="133" customWidth="1"/>
    <col min="7947" max="7947" width="9" style="133" customWidth="1"/>
    <col min="7948" max="7948" width="13.85546875" style="133" customWidth="1"/>
    <col min="7949" max="7949" width="11.5703125" style="133" customWidth="1"/>
    <col min="7950" max="7950" width="12.85546875" style="133" customWidth="1"/>
    <col min="7951" max="8194" width="8.85546875" style="133"/>
    <col min="8195" max="8195" width="8.85546875" style="133" customWidth="1"/>
    <col min="8196" max="8196" width="8.42578125" style="133" customWidth="1"/>
    <col min="8197" max="8197" width="13.5703125" style="133" customWidth="1"/>
    <col min="8198" max="8198" width="11.85546875" style="133" customWidth="1"/>
    <col min="8199" max="8199" width="14.5703125" style="133" customWidth="1"/>
    <col min="8200" max="8200" width="13.5703125" style="133" customWidth="1"/>
    <col min="8201" max="8201" width="15" style="133" customWidth="1"/>
    <col min="8202" max="8202" width="15.42578125" style="133" customWidth="1"/>
    <col min="8203" max="8203" width="9" style="133" customWidth="1"/>
    <col min="8204" max="8204" width="13.85546875" style="133" customWidth="1"/>
    <col min="8205" max="8205" width="11.5703125" style="133" customWidth="1"/>
    <col min="8206" max="8206" width="12.85546875" style="133" customWidth="1"/>
    <col min="8207" max="8450" width="8.85546875" style="133"/>
    <col min="8451" max="8451" width="8.85546875" style="133" customWidth="1"/>
    <col min="8452" max="8452" width="8.42578125" style="133" customWidth="1"/>
    <col min="8453" max="8453" width="13.5703125" style="133" customWidth="1"/>
    <col min="8454" max="8454" width="11.85546875" style="133" customWidth="1"/>
    <col min="8455" max="8455" width="14.5703125" style="133" customWidth="1"/>
    <col min="8456" max="8456" width="13.5703125" style="133" customWidth="1"/>
    <col min="8457" max="8457" width="15" style="133" customWidth="1"/>
    <col min="8458" max="8458" width="15.42578125" style="133" customWidth="1"/>
    <col min="8459" max="8459" width="9" style="133" customWidth="1"/>
    <col min="8460" max="8460" width="13.85546875" style="133" customWidth="1"/>
    <col min="8461" max="8461" width="11.5703125" style="133" customWidth="1"/>
    <col min="8462" max="8462" width="12.85546875" style="133" customWidth="1"/>
    <col min="8463" max="8706" width="8.85546875" style="133"/>
    <col min="8707" max="8707" width="8.85546875" style="133" customWidth="1"/>
    <col min="8708" max="8708" width="8.42578125" style="133" customWidth="1"/>
    <col min="8709" max="8709" width="13.5703125" style="133" customWidth="1"/>
    <col min="8710" max="8710" width="11.85546875" style="133" customWidth="1"/>
    <col min="8711" max="8711" width="14.5703125" style="133" customWidth="1"/>
    <col min="8712" max="8712" width="13.5703125" style="133" customWidth="1"/>
    <col min="8713" max="8713" width="15" style="133" customWidth="1"/>
    <col min="8714" max="8714" width="15.42578125" style="133" customWidth="1"/>
    <col min="8715" max="8715" width="9" style="133" customWidth="1"/>
    <col min="8716" max="8716" width="13.85546875" style="133" customWidth="1"/>
    <col min="8717" max="8717" width="11.5703125" style="133" customWidth="1"/>
    <col min="8718" max="8718" width="12.85546875" style="133" customWidth="1"/>
    <col min="8719" max="8962" width="8.85546875" style="133"/>
    <col min="8963" max="8963" width="8.85546875" style="133" customWidth="1"/>
    <col min="8964" max="8964" width="8.42578125" style="133" customWidth="1"/>
    <col min="8965" max="8965" width="13.5703125" style="133" customWidth="1"/>
    <col min="8966" max="8966" width="11.85546875" style="133" customWidth="1"/>
    <col min="8967" max="8967" width="14.5703125" style="133" customWidth="1"/>
    <col min="8968" max="8968" width="13.5703125" style="133" customWidth="1"/>
    <col min="8969" max="8969" width="15" style="133" customWidth="1"/>
    <col min="8970" max="8970" width="15.42578125" style="133" customWidth="1"/>
    <col min="8971" max="8971" width="9" style="133" customWidth="1"/>
    <col min="8972" max="8972" width="13.85546875" style="133" customWidth="1"/>
    <col min="8973" max="8973" width="11.5703125" style="133" customWidth="1"/>
    <col min="8974" max="8974" width="12.85546875" style="133" customWidth="1"/>
    <col min="8975" max="9218" width="8.85546875" style="133"/>
    <col min="9219" max="9219" width="8.85546875" style="133" customWidth="1"/>
    <col min="9220" max="9220" width="8.42578125" style="133" customWidth="1"/>
    <col min="9221" max="9221" width="13.5703125" style="133" customWidth="1"/>
    <col min="9222" max="9222" width="11.85546875" style="133" customWidth="1"/>
    <col min="9223" max="9223" width="14.5703125" style="133" customWidth="1"/>
    <col min="9224" max="9224" width="13.5703125" style="133" customWidth="1"/>
    <col min="9225" max="9225" width="15" style="133" customWidth="1"/>
    <col min="9226" max="9226" width="15.42578125" style="133" customWidth="1"/>
    <col min="9227" max="9227" width="9" style="133" customWidth="1"/>
    <col min="9228" max="9228" width="13.85546875" style="133" customWidth="1"/>
    <col min="9229" max="9229" width="11.5703125" style="133" customWidth="1"/>
    <col min="9230" max="9230" width="12.85546875" style="133" customWidth="1"/>
    <col min="9231" max="9474" width="8.85546875" style="133"/>
    <col min="9475" max="9475" width="8.85546875" style="133" customWidth="1"/>
    <col min="9476" max="9476" width="8.42578125" style="133" customWidth="1"/>
    <col min="9477" max="9477" width="13.5703125" style="133" customWidth="1"/>
    <col min="9478" max="9478" width="11.85546875" style="133" customWidth="1"/>
    <col min="9479" max="9479" width="14.5703125" style="133" customWidth="1"/>
    <col min="9480" max="9480" width="13.5703125" style="133" customWidth="1"/>
    <col min="9481" max="9481" width="15" style="133" customWidth="1"/>
    <col min="9482" max="9482" width="15.42578125" style="133" customWidth="1"/>
    <col min="9483" max="9483" width="9" style="133" customWidth="1"/>
    <col min="9484" max="9484" width="13.85546875" style="133" customWidth="1"/>
    <col min="9485" max="9485" width="11.5703125" style="133" customWidth="1"/>
    <col min="9486" max="9486" width="12.85546875" style="133" customWidth="1"/>
    <col min="9487" max="9730" width="8.85546875" style="133"/>
    <col min="9731" max="9731" width="8.85546875" style="133" customWidth="1"/>
    <col min="9732" max="9732" width="8.42578125" style="133" customWidth="1"/>
    <col min="9733" max="9733" width="13.5703125" style="133" customWidth="1"/>
    <col min="9734" max="9734" width="11.85546875" style="133" customWidth="1"/>
    <col min="9735" max="9735" width="14.5703125" style="133" customWidth="1"/>
    <col min="9736" max="9736" width="13.5703125" style="133" customWidth="1"/>
    <col min="9737" max="9737" width="15" style="133" customWidth="1"/>
    <col min="9738" max="9738" width="15.42578125" style="133" customWidth="1"/>
    <col min="9739" max="9739" width="9" style="133" customWidth="1"/>
    <col min="9740" max="9740" width="13.85546875" style="133" customWidth="1"/>
    <col min="9741" max="9741" width="11.5703125" style="133" customWidth="1"/>
    <col min="9742" max="9742" width="12.85546875" style="133" customWidth="1"/>
    <col min="9743" max="9986" width="8.85546875" style="133"/>
    <col min="9987" max="9987" width="8.85546875" style="133" customWidth="1"/>
    <col min="9988" max="9988" width="8.42578125" style="133" customWidth="1"/>
    <col min="9989" max="9989" width="13.5703125" style="133" customWidth="1"/>
    <col min="9990" max="9990" width="11.85546875" style="133" customWidth="1"/>
    <col min="9991" max="9991" width="14.5703125" style="133" customWidth="1"/>
    <col min="9992" max="9992" width="13.5703125" style="133" customWidth="1"/>
    <col min="9993" max="9993" width="15" style="133" customWidth="1"/>
    <col min="9994" max="9994" width="15.42578125" style="133" customWidth="1"/>
    <col min="9995" max="9995" width="9" style="133" customWidth="1"/>
    <col min="9996" max="9996" width="13.85546875" style="133" customWidth="1"/>
    <col min="9997" max="9997" width="11.5703125" style="133" customWidth="1"/>
    <col min="9998" max="9998" width="12.85546875" style="133" customWidth="1"/>
    <col min="9999" max="10242" width="8.85546875" style="133"/>
    <col min="10243" max="10243" width="8.85546875" style="133" customWidth="1"/>
    <col min="10244" max="10244" width="8.42578125" style="133" customWidth="1"/>
    <col min="10245" max="10245" width="13.5703125" style="133" customWidth="1"/>
    <col min="10246" max="10246" width="11.85546875" style="133" customWidth="1"/>
    <col min="10247" max="10247" width="14.5703125" style="133" customWidth="1"/>
    <col min="10248" max="10248" width="13.5703125" style="133" customWidth="1"/>
    <col min="10249" max="10249" width="15" style="133" customWidth="1"/>
    <col min="10250" max="10250" width="15.42578125" style="133" customWidth="1"/>
    <col min="10251" max="10251" width="9" style="133" customWidth="1"/>
    <col min="10252" max="10252" width="13.85546875" style="133" customWidth="1"/>
    <col min="10253" max="10253" width="11.5703125" style="133" customWidth="1"/>
    <col min="10254" max="10254" width="12.85546875" style="133" customWidth="1"/>
    <col min="10255" max="10498" width="8.85546875" style="133"/>
    <col min="10499" max="10499" width="8.85546875" style="133" customWidth="1"/>
    <col min="10500" max="10500" width="8.42578125" style="133" customWidth="1"/>
    <col min="10501" max="10501" width="13.5703125" style="133" customWidth="1"/>
    <col min="10502" max="10502" width="11.85546875" style="133" customWidth="1"/>
    <col min="10503" max="10503" width="14.5703125" style="133" customWidth="1"/>
    <col min="10504" max="10504" width="13.5703125" style="133" customWidth="1"/>
    <col min="10505" max="10505" width="15" style="133" customWidth="1"/>
    <col min="10506" max="10506" width="15.42578125" style="133" customWidth="1"/>
    <col min="10507" max="10507" width="9" style="133" customWidth="1"/>
    <col min="10508" max="10508" width="13.85546875" style="133" customWidth="1"/>
    <col min="10509" max="10509" width="11.5703125" style="133" customWidth="1"/>
    <col min="10510" max="10510" width="12.85546875" style="133" customWidth="1"/>
    <col min="10511" max="10754" width="8.85546875" style="133"/>
    <col min="10755" max="10755" width="8.85546875" style="133" customWidth="1"/>
    <col min="10756" max="10756" width="8.42578125" style="133" customWidth="1"/>
    <col min="10757" max="10757" width="13.5703125" style="133" customWidth="1"/>
    <col min="10758" max="10758" width="11.85546875" style="133" customWidth="1"/>
    <col min="10759" max="10759" width="14.5703125" style="133" customWidth="1"/>
    <col min="10760" max="10760" width="13.5703125" style="133" customWidth="1"/>
    <col min="10761" max="10761" width="15" style="133" customWidth="1"/>
    <col min="10762" max="10762" width="15.42578125" style="133" customWidth="1"/>
    <col min="10763" max="10763" width="9" style="133" customWidth="1"/>
    <col min="10764" max="10764" width="13.85546875" style="133" customWidth="1"/>
    <col min="10765" max="10765" width="11.5703125" style="133" customWidth="1"/>
    <col min="10766" max="10766" width="12.85546875" style="133" customWidth="1"/>
    <col min="10767" max="11010" width="8.85546875" style="133"/>
    <col min="11011" max="11011" width="8.85546875" style="133" customWidth="1"/>
    <col min="11012" max="11012" width="8.42578125" style="133" customWidth="1"/>
    <col min="11013" max="11013" width="13.5703125" style="133" customWidth="1"/>
    <col min="11014" max="11014" width="11.85546875" style="133" customWidth="1"/>
    <col min="11015" max="11015" width="14.5703125" style="133" customWidth="1"/>
    <col min="11016" max="11016" width="13.5703125" style="133" customWidth="1"/>
    <col min="11017" max="11017" width="15" style="133" customWidth="1"/>
    <col min="11018" max="11018" width="15.42578125" style="133" customWidth="1"/>
    <col min="11019" max="11019" width="9" style="133" customWidth="1"/>
    <col min="11020" max="11020" width="13.85546875" style="133" customWidth="1"/>
    <col min="11021" max="11021" width="11.5703125" style="133" customWidth="1"/>
    <col min="11022" max="11022" width="12.85546875" style="133" customWidth="1"/>
    <col min="11023" max="11266" width="8.85546875" style="133"/>
    <col min="11267" max="11267" width="8.85546875" style="133" customWidth="1"/>
    <col min="11268" max="11268" width="8.42578125" style="133" customWidth="1"/>
    <col min="11269" max="11269" width="13.5703125" style="133" customWidth="1"/>
    <col min="11270" max="11270" width="11.85546875" style="133" customWidth="1"/>
    <col min="11271" max="11271" width="14.5703125" style="133" customWidth="1"/>
    <col min="11272" max="11272" width="13.5703125" style="133" customWidth="1"/>
    <col min="11273" max="11273" width="15" style="133" customWidth="1"/>
    <col min="11274" max="11274" width="15.42578125" style="133" customWidth="1"/>
    <col min="11275" max="11275" width="9" style="133" customWidth="1"/>
    <col min="11276" max="11276" width="13.85546875" style="133" customWidth="1"/>
    <col min="11277" max="11277" width="11.5703125" style="133" customWidth="1"/>
    <col min="11278" max="11278" width="12.85546875" style="133" customWidth="1"/>
    <col min="11279" max="11522" width="8.85546875" style="133"/>
    <col min="11523" max="11523" width="8.85546875" style="133" customWidth="1"/>
    <col min="11524" max="11524" width="8.42578125" style="133" customWidth="1"/>
    <col min="11525" max="11525" width="13.5703125" style="133" customWidth="1"/>
    <col min="11526" max="11526" width="11.85546875" style="133" customWidth="1"/>
    <col min="11527" max="11527" width="14.5703125" style="133" customWidth="1"/>
    <col min="11528" max="11528" width="13.5703125" style="133" customWidth="1"/>
    <col min="11529" max="11529" width="15" style="133" customWidth="1"/>
    <col min="11530" max="11530" width="15.42578125" style="133" customWidth="1"/>
    <col min="11531" max="11531" width="9" style="133" customWidth="1"/>
    <col min="11532" max="11532" width="13.85546875" style="133" customWidth="1"/>
    <col min="11533" max="11533" width="11.5703125" style="133" customWidth="1"/>
    <col min="11534" max="11534" width="12.85546875" style="133" customWidth="1"/>
    <col min="11535" max="11778" width="8.85546875" style="133"/>
    <col min="11779" max="11779" width="8.85546875" style="133" customWidth="1"/>
    <col min="11780" max="11780" width="8.42578125" style="133" customWidth="1"/>
    <col min="11781" max="11781" width="13.5703125" style="133" customWidth="1"/>
    <col min="11782" max="11782" width="11.85546875" style="133" customWidth="1"/>
    <col min="11783" max="11783" width="14.5703125" style="133" customWidth="1"/>
    <col min="11784" max="11784" width="13.5703125" style="133" customWidth="1"/>
    <col min="11785" max="11785" width="15" style="133" customWidth="1"/>
    <col min="11786" max="11786" width="15.42578125" style="133" customWidth="1"/>
    <col min="11787" max="11787" width="9" style="133" customWidth="1"/>
    <col min="11788" max="11788" width="13.85546875" style="133" customWidth="1"/>
    <col min="11789" max="11789" width="11.5703125" style="133" customWidth="1"/>
    <col min="11790" max="11790" width="12.85546875" style="133" customWidth="1"/>
    <col min="11791" max="12034" width="8.85546875" style="133"/>
    <col min="12035" max="12035" width="8.85546875" style="133" customWidth="1"/>
    <col min="12036" max="12036" width="8.42578125" style="133" customWidth="1"/>
    <col min="12037" max="12037" width="13.5703125" style="133" customWidth="1"/>
    <col min="12038" max="12038" width="11.85546875" style="133" customWidth="1"/>
    <col min="12039" max="12039" width="14.5703125" style="133" customWidth="1"/>
    <col min="12040" max="12040" width="13.5703125" style="133" customWidth="1"/>
    <col min="12041" max="12041" width="15" style="133" customWidth="1"/>
    <col min="12042" max="12042" width="15.42578125" style="133" customWidth="1"/>
    <col min="12043" max="12043" width="9" style="133" customWidth="1"/>
    <col min="12044" max="12044" width="13.85546875" style="133" customWidth="1"/>
    <col min="12045" max="12045" width="11.5703125" style="133" customWidth="1"/>
    <col min="12046" max="12046" width="12.85546875" style="133" customWidth="1"/>
    <col min="12047" max="12290" width="8.85546875" style="133"/>
    <col min="12291" max="12291" width="8.85546875" style="133" customWidth="1"/>
    <col min="12292" max="12292" width="8.42578125" style="133" customWidth="1"/>
    <col min="12293" max="12293" width="13.5703125" style="133" customWidth="1"/>
    <col min="12294" max="12294" width="11.85546875" style="133" customWidth="1"/>
    <col min="12295" max="12295" width="14.5703125" style="133" customWidth="1"/>
    <col min="12296" max="12296" width="13.5703125" style="133" customWidth="1"/>
    <col min="12297" max="12297" width="15" style="133" customWidth="1"/>
    <col min="12298" max="12298" width="15.42578125" style="133" customWidth="1"/>
    <col min="12299" max="12299" width="9" style="133" customWidth="1"/>
    <col min="12300" max="12300" width="13.85546875" style="133" customWidth="1"/>
    <col min="12301" max="12301" width="11.5703125" style="133" customWidth="1"/>
    <col min="12302" max="12302" width="12.85546875" style="133" customWidth="1"/>
    <col min="12303" max="12546" width="8.85546875" style="133"/>
    <col min="12547" max="12547" width="8.85546875" style="133" customWidth="1"/>
    <col min="12548" max="12548" width="8.42578125" style="133" customWidth="1"/>
    <col min="12549" max="12549" width="13.5703125" style="133" customWidth="1"/>
    <col min="12550" max="12550" width="11.85546875" style="133" customWidth="1"/>
    <col min="12551" max="12551" width="14.5703125" style="133" customWidth="1"/>
    <col min="12552" max="12552" width="13.5703125" style="133" customWidth="1"/>
    <col min="12553" max="12553" width="15" style="133" customWidth="1"/>
    <col min="12554" max="12554" width="15.42578125" style="133" customWidth="1"/>
    <col min="12555" max="12555" width="9" style="133" customWidth="1"/>
    <col min="12556" max="12556" width="13.85546875" style="133" customWidth="1"/>
    <col min="12557" max="12557" width="11.5703125" style="133" customWidth="1"/>
    <col min="12558" max="12558" width="12.85546875" style="133" customWidth="1"/>
    <col min="12559" max="12802" width="8.85546875" style="133"/>
    <col min="12803" max="12803" width="8.85546875" style="133" customWidth="1"/>
    <col min="12804" max="12804" width="8.42578125" style="133" customWidth="1"/>
    <col min="12805" max="12805" width="13.5703125" style="133" customWidth="1"/>
    <col min="12806" max="12806" width="11.85546875" style="133" customWidth="1"/>
    <col min="12807" max="12807" width="14.5703125" style="133" customWidth="1"/>
    <col min="12808" max="12808" width="13.5703125" style="133" customWidth="1"/>
    <col min="12809" max="12809" width="15" style="133" customWidth="1"/>
    <col min="12810" max="12810" width="15.42578125" style="133" customWidth="1"/>
    <col min="12811" max="12811" width="9" style="133" customWidth="1"/>
    <col min="12812" max="12812" width="13.85546875" style="133" customWidth="1"/>
    <col min="12813" max="12813" width="11.5703125" style="133" customWidth="1"/>
    <col min="12814" max="12814" width="12.85546875" style="133" customWidth="1"/>
    <col min="12815" max="13058" width="8.85546875" style="133"/>
    <col min="13059" max="13059" width="8.85546875" style="133" customWidth="1"/>
    <col min="13060" max="13060" width="8.42578125" style="133" customWidth="1"/>
    <col min="13061" max="13061" width="13.5703125" style="133" customWidth="1"/>
    <col min="13062" max="13062" width="11.85546875" style="133" customWidth="1"/>
    <col min="13063" max="13063" width="14.5703125" style="133" customWidth="1"/>
    <col min="13064" max="13064" width="13.5703125" style="133" customWidth="1"/>
    <col min="13065" max="13065" width="15" style="133" customWidth="1"/>
    <col min="13066" max="13066" width="15.42578125" style="133" customWidth="1"/>
    <col min="13067" max="13067" width="9" style="133" customWidth="1"/>
    <col min="13068" max="13068" width="13.85546875" style="133" customWidth="1"/>
    <col min="13069" max="13069" width="11.5703125" style="133" customWidth="1"/>
    <col min="13070" max="13070" width="12.85546875" style="133" customWidth="1"/>
    <col min="13071" max="13314" width="8.85546875" style="133"/>
    <col min="13315" max="13315" width="8.85546875" style="133" customWidth="1"/>
    <col min="13316" max="13316" width="8.42578125" style="133" customWidth="1"/>
    <col min="13317" max="13317" width="13.5703125" style="133" customWidth="1"/>
    <col min="13318" max="13318" width="11.85546875" style="133" customWidth="1"/>
    <col min="13319" max="13319" width="14.5703125" style="133" customWidth="1"/>
    <col min="13320" max="13320" width="13.5703125" style="133" customWidth="1"/>
    <col min="13321" max="13321" width="15" style="133" customWidth="1"/>
    <col min="13322" max="13322" width="15.42578125" style="133" customWidth="1"/>
    <col min="13323" max="13323" width="9" style="133" customWidth="1"/>
    <col min="13324" max="13324" width="13.85546875" style="133" customWidth="1"/>
    <col min="13325" max="13325" width="11.5703125" style="133" customWidth="1"/>
    <col min="13326" max="13326" width="12.85546875" style="133" customWidth="1"/>
    <col min="13327" max="13570" width="8.85546875" style="133"/>
    <col min="13571" max="13571" width="8.85546875" style="133" customWidth="1"/>
    <col min="13572" max="13572" width="8.42578125" style="133" customWidth="1"/>
    <col min="13573" max="13573" width="13.5703125" style="133" customWidth="1"/>
    <col min="13574" max="13574" width="11.85546875" style="133" customWidth="1"/>
    <col min="13575" max="13575" width="14.5703125" style="133" customWidth="1"/>
    <col min="13576" max="13576" width="13.5703125" style="133" customWidth="1"/>
    <col min="13577" max="13577" width="15" style="133" customWidth="1"/>
    <col min="13578" max="13578" width="15.42578125" style="133" customWidth="1"/>
    <col min="13579" max="13579" width="9" style="133" customWidth="1"/>
    <col min="13580" max="13580" width="13.85546875" style="133" customWidth="1"/>
    <col min="13581" max="13581" width="11.5703125" style="133" customWidth="1"/>
    <col min="13582" max="13582" width="12.85546875" style="133" customWidth="1"/>
    <col min="13583" max="13826" width="8.85546875" style="133"/>
    <col min="13827" max="13827" width="8.85546875" style="133" customWidth="1"/>
    <col min="13828" max="13828" width="8.42578125" style="133" customWidth="1"/>
    <col min="13829" max="13829" width="13.5703125" style="133" customWidth="1"/>
    <col min="13830" max="13830" width="11.85546875" style="133" customWidth="1"/>
    <col min="13831" max="13831" width="14.5703125" style="133" customWidth="1"/>
    <col min="13832" max="13832" width="13.5703125" style="133" customWidth="1"/>
    <col min="13833" max="13833" width="15" style="133" customWidth="1"/>
    <col min="13834" max="13834" width="15.42578125" style="133" customWidth="1"/>
    <col min="13835" max="13835" width="9" style="133" customWidth="1"/>
    <col min="13836" max="13836" width="13.85546875" style="133" customWidth="1"/>
    <col min="13837" max="13837" width="11.5703125" style="133" customWidth="1"/>
    <col min="13838" max="13838" width="12.85546875" style="133" customWidth="1"/>
    <col min="13839" max="14082" width="8.85546875" style="133"/>
    <col min="14083" max="14083" width="8.85546875" style="133" customWidth="1"/>
    <col min="14084" max="14084" width="8.42578125" style="133" customWidth="1"/>
    <col min="14085" max="14085" width="13.5703125" style="133" customWidth="1"/>
    <col min="14086" max="14086" width="11.85546875" style="133" customWidth="1"/>
    <col min="14087" max="14087" width="14.5703125" style="133" customWidth="1"/>
    <col min="14088" max="14088" width="13.5703125" style="133" customWidth="1"/>
    <col min="14089" max="14089" width="15" style="133" customWidth="1"/>
    <col min="14090" max="14090" width="15.42578125" style="133" customWidth="1"/>
    <col min="14091" max="14091" width="9" style="133" customWidth="1"/>
    <col min="14092" max="14092" width="13.85546875" style="133" customWidth="1"/>
    <col min="14093" max="14093" width="11.5703125" style="133" customWidth="1"/>
    <col min="14094" max="14094" width="12.85546875" style="133" customWidth="1"/>
    <col min="14095" max="14338" width="8.85546875" style="133"/>
    <col min="14339" max="14339" width="8.85546875" style="133" customWidth="1"/>
    <col min="14340" max="14340" width="8.42578125" style="133" customWidth="1"/>
    <col min="14341" max="14341" width="13.5703125" style="133" customWidth="1"/>
    <col min="14342" max="14342" width="11.85546875" style="133" customWidth="1"/>
    <col min="14343" max="14343" width="14.5703125" style="133" customWidth="1"/>
    <col min="14344" max="14344" width="13.5703125" style="133" customWidth="1"/>
    <col min="14345" max="14345" width="15" style="133" customWidth="1"/>
    <col min="14346" max="14346" width="15.42578125" style="133" customWidth="1"/>
    <col min="14347" max="14347" width="9" style="133" customWidth="1"/>
    <col min="14348" max="14348" width="13.85546875" style="133" customWidth="1"/>
    <col min="14349" max="14349" width="11.5703125" style="133" customWidth="1"/>
    <col min="14350" max="14350" width="12.85546875" style="133" customWidth="1"/>
    <col min="14351" max="14594" width="8.85546875" style="133"/>
    <col min="14595" max="14595" width="8.85546875" style="133" customWidth="1"/>
    <col min="14596" max="14596" width="8.42578125" style="133" customWidth="1"/>
    <col min="14597" max="14597" width="13.5703125" style="133" customWidth="1"/>
    <col min="14598" max="14598" width="11.85546875" style="133" customWidth="1"/>
    <col min="14599" max="14599" width="14.5703125" style="133" customWidth="1"/>
    <col min="14600" max="14600" width="13.5703125" style="133" customWidth="1"/>
    <col min="14601" max="14601" width="15" style="133" customWidth="1"/>
    <col min="14602" max="14602" width="15.42578125" style="133" customWidth="1"/>
    <col min="14603" max="14603" width="9" style="133" customWidth="1"/>
    <col min="14604" max="14604" width="13.85546875" style="133" customWidth="1"/>
    <col min="14605" max="14605" width="11.5703125" style="133" customWidth="1"/>
    <col min="14606" max="14606" width="12.85546875" style="133" customWidth="1"/>
    <col min="14607" max="14850" width="8.85546875" style="133"/>
    <col min="14851" max="14851" width="8.85546875" style="133" customWidth="1"/>
    <col min="14852" max="14852" width="8.42578125" style="133" customWidth="1"/>
    <col min="14853" max="14853" width="13.5703125" style="133" customWidth="1"/>
    <col min="14854" max="14854" width="11.85546875" style="133" customWidth="1"/>
    <col min="14855" max="14855" width="14.5703125" style="133" customWidth="1"/>
    <col min="14856" max="14856" width="13.5703125" style="133" customWidth="1"/>
    <col min="14857" max="14857" width="15" style="133" customWidth="1"/>
    <col min="14858" max="14858" width="15.42578125" style="133" customWidth="1"/>
    <col min="14859" max="14859" width="9" style="133" customWidth="1"/>
    <col min="14860" max="14860" width="13.85546875" style="133" customWidth="1"/>
    <col min="14861" max="14861" width="11.5703125" style="133" customWidth="1"/>
    <col min="14862" max="14862" width="12.85546875" style="133" customWidth="1"/>
    <col min="14863" max="15106" width="8.85546875" style="133"/>
    <col min="15107" max="15107" width="8.85546875" style="133" customWidth="1"/>
    <col min="15108" max="15108" width="8.42578125" style="133" customWidth="1"/>
    <col min="15109" max="15109" width="13.5703125" style="133" customWidth="1"/>
    <col min="15110" max="15110" width="11.85546875" style="133" customWidth="1"/>
    <col min="15111" max="15111" width="14.5703125" style="133" customWidth="1"/>
    <col min="15112" max="15112" width="13.5703125" style="133" customWidth="1"/>
    <col min="15113" max="15113" width="15" style="133" customWidth="1"/>
    <col min="15114" max="15114" width="15.42578125" style="133" customWidth="1"/>
    <col min="15115" max="15115" width="9" style="133" customWidth="1"/>
    <col min="15116" max="15116" width="13.85546875" style="133" customWidth="1"/>
    <col min="15117" max="15117" width="11.5703125" style="133" customWidth="1"/>
    <col min="15118" max="15118" width="12.85546875" style="133" customWidth="1"/>
    <col min="15119" max="15362" width="8.85546875" style="133"/>
    <col min="15363" max="15363" width="8.85546875" style="133" customWidth="1"/>
    <col min="15364" max="15364" width="8.42578125" style="133" customWidth="1"/>
    <col min="15365" max="15365" width="13.5703125" style="133" customWidth="1"/>
    <col min="15366" max="15366" width="11.85546875" style="133" customWidth="1"/>
    <col min="15367" max="15367" width="14.5703125" style="133" customWidth="1"/>
    <col min="15368" max="15368" width="13.5703125" style="133" customWidth="1"/>
    <col min="15369" max="15369" width="15" style="133" customWidth="1"/>
    <col min="15370" max="15370" width="15.42578125" style="133" customWidth="1"/>
    <col min="15371" max="15371" width="9" style="133" customWidth="1"/>
    <col min="15372" max="15372" width="13.85546875" style="133" customWidth="1"/>
    <col min="15373" max="15373" width="11.5703125" style="133" customWidth="1"/>
    <col min="15374" max="15374" width="12.85546875" style="133" customWidth="1"/>
    <col min="15375" max="15618" width="8.85546875" style="133"/>
    <col min="15619" max="15619" width="8.85546875" style="133" customWidth="1"/>
    <col min="15620" max="15620" width="8.42578125" style="133" customWidth="1"/>
    <col min="15621" max="15621" width="13.5703125" style="133" customWidth="1"/>
    <col min="15622" max="15622" width="11.85546875" style="133" customWidth="1"/>
    <col min="15623" max="15623" width="14.5703125" style="133" customWidth="1"/>
    <col min="15624" max="15624" width="13.5703125" style="133" customWidth="1"/>
    <col min="15625" max="15625" width="15" style="133" customWidth="1"/>
    <col min="15626" max="15626" width="15.42578125" style="133" customWidth="1"/>
    <col min="15627" max="15627" width="9" style="133" customWidth="1"/>
    <col min="15628" max="15628" width="13.85546875" style="133" customWidth="1"/>
    <col min="15629" max="15629" width="11.5703125" style="133" customWidth="1"/>
    <col min="15630" max="15630" width="12.85546875" style="133" customWidth="1"/>
    <col min="15631" max="15874" width="8.85546875" style="133"/>
    <col min="15875" max="15875" width="8.85546875" style="133" customWidth="1"/>
    <col min="15876" max="15876" width="8.42578125" style="133" customWidth="1"/>
    <col min="15877" max="15877" width="13.5703125" style="133" customWidth="1"/>
    <col min="15878" max="15878" width="11.85546875" style="133" customWidth="1"/>
    <col min="15879" max="15879" width="14.5703125" style="133" customWidth="1"/>
    <col min="15880" max="15880" width="13.5703125" style="133" customWidth="1"/>
    <col min="15881" max="15881" width="15" style="133" customWidth="1"/>
    <col min="15882" max="15882" width="15.42578125" style="133" customWidth="1"/>
    <col min="15883" max="15883" width="9" style="133" customWidth="1"/>
    <col min="15884" max="15884" width="13.85546875" style="133" customWidth="1"/>
    <col min="15885" max="15885" width="11.5703125" style="133" customWidth="1"/>
    <col min="15886" max="15886" width="12.85546875" style="133" customWidth="1"/>
    <col min="15887" max="16130" width="8.85546875" style="133"/>
    <col min="16131" max="16131" width="8.85546875" style="133" customWidth="1"/>
    <col min="16132" max="16132" width="8.42578125" style="133" customWidth="1"/>
    <col min="16133" max="16133" width="13.5703125" style="133" customWidth="1"/>
    <col min="16134" max="16134" width="11.85546875" style="133" customWidth="1"/>
    <col min="16135" max="16135" width="14.5703125" style="133" customWidth="1"/>
    <col min="16136" max="16136" width="13.5703125" style="133" customWidth="1"/>
    <col min="16137" max="16137" width="15" style="133" customWidth="1"/>
    <col min="16138" max="16138" width="15.42578125" style="133" customWidth="1"/>
    <col min="16139" max="16139" width="9" style="133" customWidth="1"/>
    <col min="16140" max="16140" width="13.85546875" style="133" customWidth="1"/>
    <col min="16141" max="16141" width="11.5703125" style="133" customWidth="1"/>
    <col min="16142" max="16142" width="12.85546875" style="133" customWidth="1"/>
    <col min="16143" max="16383" width="8.85546875" style="133"/>
    <col min="16384" max="16384" width="8.85546875" style="133" customWidth="1"/>
  </cols>
  <sheetData>
    <row r="1" spans="1:21" ht="23.1" customHeight="1" x14ac:dyDescent="0.2">
      <c r="A1" s="636" t="s">
        <v>108</v>
      </c>
      <c r="B1" s="637"/>
      <c r="C1" s="637"/>
      <c r="D1" s="637"/>
      <c r="E1" s="637"/>
      <c r="F1" s="638"/>
      <c r="G1" s="636" t="s">
        <v>109</v>
      </c>
      <c r="H1" s="654"/>
      <c r="I1" s="654"/>
      <c r="J1" s="644"/>
      <c r="K1" s="655"/>
      <c r="L1" s="640"/>
      <c r="M1" s="641"/>
      <c r="N1" s="658" t="s">
        <v>96</v>
      </c>
      <c r="O1" s="717"/>
      <c r="P1" s="717"/>
      <c r="Q1" s="717"/>
      <c r="R1" s="717"/>
      <c r="S1" s="717"/>
      <c r="T1" s="717"/>
      <c r="U1" s="717"/>
    </row>
    <row r="2" spans="1:21" ht="45" customHeight="1" x14ac:dyDescent="0.2">
      <c r="A2" s="639">
        <f>'Chart Summary'!C4</f>
        <v>0</v>
      </c>
      <c r="B2" s="640"/>
      <c r="C2" s="640"/>
      <c r="D2" s="640"/>
      <c r="E2" s="640"/>
      <c r="F2" s="641"/>
      <c r="G2" s="663">
        <f>'Chart Summary'!C5</f>
        <v>0</v>
      </c>
      <c r="H2" s="663"/>
      <c r="I2" s="663"/>
      <c r="J2" s="664"/>
      <c r="K2" s="664"/>
      <c r="L2" s="665"/>
      <c r="M2" s="665"/>
      <c r="N2" s="660">
        <f>'Chart Summary'!R4</f>
        <v>0</v>
      </c>
      <c r="O2" s="659"/>
      <c r="P2" s="659"/>
      <c r="Q2" s="659"/>
      <c r="R2" s="659"/>
      <c r="S2" s="659"/>
      <c r="T2" s="659"/>
      <c r="U2" s="659"/>
    </row>
    <row r="3" spans="1:21" ht="33.6" customHeight="1" x14ac:dyDescent="0.2">
      <c r="A3" s="636" t="s">
        <v>48</v>
      </c>
      <c r="B3" s="642"/>
      <c r="C3" s="643">
        <f>'Chart Summary'!C6</f>
        <v>0</v>
      </c>
      <c r="D3" s="644"/>
      <c r="E3" s="644"/>
      <c r="F3" s="642"/>
      <c r="G3" s="645" t="s">
        <v>110</v>
      </c>
      <c r="H3" s="646"/>
      <c r="I3" s="664">
        <f>'Chart Summary'!M5</f>
        <v>0</v>
      </c>
      <c r="J3" s="676"/>
      <c r="K3" s="676"/>
      <c r="L3" s="665"/>
      <c r="M3" s="665"/>
      <c r="N3" s="658" t="s">
        <v>111</v>
      </c>
      <c r="O3" s="659"/>
      <c r="P3" s="659"/>
      <c r="Q3" s="659"/>
      <c r="R3" s="659"/>
      <c r="S3" s="659"/>
      <c r="T3" s="659"/>
      <c r="U3" s="659"/>
    </row>
    <row r="4" spans="1:21" ht="33.6" customHeight="1" x14ac:dyDescent="0.2">
      <c r="A4" s="636" t="s">
        <v>112</v>
      </c>
      <c r="B4" s="642"/>
      <c r="C4" s="643">
        <f>'Chart Summary'!M6</f>
        <v>0</v>
      </c>
      <c r="D4" s="644"/>
      <c r="E4" s="644"/>
      <c r="F4" s="642"/>
      <c r="G4" s="636" t="s">
        <v>113</v>
      </c>
      <c r="H4" s="647"/>
      <c r="I4" s="663">
        <f>'Chart Summary'!S5</f>
        <v>0</v>
      </c>
      <c r="J4" s="677"/>
      <c r="K4" s="677"/>
      <c r="L4" s="678"/>
      <c r="M4" s="678"/>
      <c r="N4" s="664">
        <f>'Chart Summary'!C7</f>
        <v>0</v>
      </c>
      <c r="O4" s="659"/>
      <c r="P4" s="659"/>
      <c r="Q4" s="659"/>
      <c r="R4" s="659"/>
      <c r="S4" s="659"/>
      <c r="T4" s="659"/>
      <c r="U4" s="659"/>
    </row>
    <row r="5" spans="1:21" ht="45.6" customHeight="1" x14ac:dyDescent="0.2">
      <c r="A5" s="256"/>
      <c r="B5" s="257"/>
      <c r="C5" s="257"/>
      <c r="D5" s="257"/>
      <c r="E5" s="257"/>
      <c r="F5" s="258"/>
      <c r="G5" s="718" t="s">
        <v>17</v>
      </c>
      <c r="H5" s="718"/>
      <c r="I5" s="719"/>
      <c r="J5" s="658" t="s">
        <v>84</v>
      </c>
      <c r="K5" s="664"/>
      <c r="L5" s="664"/>
      <c r="M5" s="720"/>
      <c r="N5" s="659"/>
      <c r="O5" s="659"/>
      <c r="P5" s="659"/>
      <c r="Q5" s="659"/>
      <c r="R5" s="659"/>
      <c r="S5" s="659"/>
      <c r="T5" s="659"/>
      <c r="U5" s="659"/>
    </row>
    <row r="6" spans="1:21" ht="33.6" customHeight="1" x14ac:dyDescent="0.2">
      <c r="A6" s="259"/>
      <c r="B6" s="59"/>
      <c r="C6" s="59"/>
      <c r="D6" s="59"/>
      <c r="E6" s="59"/>
      <c r="F6" s="260"/>
      <c r="G6" s="721">
        <f>'Chart Summary'!C8</f>
        <v>0</v>
      </c>
      <c r="H6" s="721"/>
      <c r="I6" s="722"/>
      <c r="J6" s="211">
        <f>'Chart Summary'!I8</f>
        <v>0</v>
      </c>
      <c r="K6" s="212" t="s">
        <v>4</v>
      </c>
      <c r="L6" s="723">
        <f>'Chart Summary'!N8</f>
        <v>0</v>
      </c>
      <c r="M6" s="665"/>
      <c r="N6" s="659"/>
      <c r="O6" s="659"/>
      <c r="P6" s="659"/>
      <c r="Q6" s="659"/>
      <c r="R6" s="659"/>
      <c r="S6" s="659"/>
      <c r="T6" s="659"/>
      <c r="U6" s="659"/>
    </row>
    <row r="7" spans="1:21" s="213" customFormat="1" ht="253.5" customHeight="1" x14ac:dyDescent="0.2">
      <c r="A7" s="684" t="s">
        <v>312</v>
      </c>
      <c r="B7" s="727"/>
      <c r="C7" s="727"/>
      <c r="D7" s="727"/>
      <c r="E7" s="727"/>
      <c r="F7" s="686"/>
      <c r="G7" s="728"/>
      <c r="H7" s="728"/>
      <c r="I7" s="728"/>
      <c r="J7" s="728"/>
      <c r="K7" s="686"/>
      <c r="L7" s="728"/>
      <c r="M7" s="728"/>
      <c r="N7" s="729"/>
      <c r="O7" s="729"/>
      <c r="P7" s="730"/>
      <c r="Q7" s="731"/>
      <c r="R7" s="731"/>
      <c r="S7" s="731"/>
      <c r="T7" s="731"/>
      <c r="U7" s="732"/>
    </row>
    <row r="8" spans="1:21" s="213" customFormat="1" ht="95.45" customHeight="1" x14ac:dyDescent="0.2">
      <c r="A8" s="733" t="s">
        <v>141</v>
      </c>
      <c r="B8" s="734"/>
      <c r="C8" s="734"/>
      <c r="D8" s="734"/>
      <c r="E8" s="734"/>
      <c r="F8" s="734"/>
      <c r="G8" s="734"/>
      <c r="H8" s="734"/>
      <c r="I8" s="734"/>
      <c r="J8" s="734"/>
      <c r="K8" s="734"/>
      <c r="L8" s="734"/>
      <c r="M8" s="734"/>
      <c r="N8" s="734"/>
      <c r="O8" s="734"/>
      <c r="P8" s="734"/>
      <c r="Q8" s="734"/>
      <c r="R8" s="735"/>
      <c r="S8" s="735"/>
      <c r="T8" s="735"/>
      <c r="U8" s="521"/>
    </row>
    <row r="9" spans="1:21" s="214" customFormat="1" ht="95.1" customHeight="1" x14ac:dyDescent="0.2">
      <c r="A9" s="704" t="s">
        <v>117</v>
      </c>
      <c r="B9" s="669" t="s">
        <v>69</v>
      </c>
      <c r="C9" s="707"/>
      <c r="D9" s="704" t="s">
        <v>72</v>
      </c>
      <c r="E9" s="704" t="s">
        <v>70</v>
      </c>
      <c r="F9" s="704" t="s">
        <v>71</v>
      </c>
      <c r="G9" s="704" t="s">
        <v>149</v>
      </c>
      <c r="H9" s="704" t="s">
        <v>150</v>
      </c>
      <c r="I9" s="671" t="s">
        <v>132</v>
      </c>
      <c r="J9" s="672" t="s">
        <v>133</v>
      </c>
      <c r="K9" s="669" t="s">
        <v>73</v>
      </c>
      <c r="L9" s="710" t="s">
        <v>159</v>
      </c>
      <c r="M9" s="711"/>
      <c r="N9" s="711"/>
      <c r="O9" s="711"/>
      <c r="P9" s="711"/>
      <c r="Q9" s="711"/>
      <c r="R9" s="711"/>
      <c r="S9" s="711"/>
      <c r="T9" s="712"/>
      <c r="U9" s="713"/>
    </row>
    <row r="10" spans="1:21" s="214" customFormat="1" ht="155.1" customHeight="1" x14ac:dyDescent="0.2">
      <c r="A10" s="706"/>
      <c r="B10" s="670"/>
      <c r="C10" s="708"/>
      <c r="D10" s="706"/>
      <c r="E10" s="706"/>
      <c r="F10" s="706"/>
      <c r="G10" s="724"/>
      <c r="H10" s="706"/>
      <c r="I10" s="725"/>
      <c r="J10" s="726"/>
      <c r="K10" s="670"/>
      <c r="L10" s="246" t="s">
        <v>153</v>
      </c>
      <c r="M10" s="247" t="s">
        <v>118</v>
      </c>
      <c r="N10" s="247" t="s">
        <v>154</v>
      </c>
      <c r="O10" s="247" t="s">
        <v>155</v>
      </c>
      <c r="P10" s="247" t="s">
        <v>156</v>
      </c>
      <c r="Q10" s="247" t="s">
        <v>157</v>
      </c>
      <c r="R10" s="247" t="s">
        <v>158</v>
      </c>
      <c r="S10" s="206" t="s">
        <v>74</v>
      </c>
      <c r="T10" s="207" t="s">
        <v>119</v>
      </c>
      <c r="U10" s="208" t="s">
        <v>160</v>
      </c>
    </row>
    <row r="11" spans="1:21" s="214" customFormat="1" ht="22.35" customHeight="1" x14ac:dyDescent="0.2">
      <c r="A11" s="215"/>
      <c r="B11" s="700"/>
      <c r="C11" s="701"/>
      <c r="D11" s="216"/>
      <c r="E11" s="216"/>
      <c r="F11" s="217"/>
      <c r="G11" s="216"/>
      <c r="H11" s="216"/>
      <c r="I11" s="218"/>
      <c r="J11" s="219"/>
      <c r="K11" s="220"/>
      <c r="L11" s="221"/>
      <c r="M11" s="215"/>
      <c r="N11" s="215"/>
      <c r="O11" s="215"/>
      <c r="P11" s="215"/>
      <c r="Q11" s="222"/>
      <c r="R11" s="223"/>
      <c r="S11" s="223"/>
      <c r="T11" s="224"/>
      <c r="U11" s="225"/>
    </row>
    <row r="12" spans="1:21" s="214" customFormat="1" ht="22.35" customHeight="1" x14ac:dyDescent="0.2">
      <c r="A12" s="215"/>
      <c r="B12" s="700"/>
      <c r="C12" s="701"/>
      <c r="D12" s="216"/>
      <c r="E12" s="216"/>
      <c r="F12" s="217"/>
      <c r="G12" s="216"/>
      <c r="H12" s="216"/>
      <c r="I12" s="218"/>
      <c r="J12" s="219"/>
      <c r="K12" s="220"/>
      <c r="L12" s="221"/>
      <c r="M12" s="215"/>
      <c r="N12" s="215"/>
      <c r="O12" s="215"/>
      <c r="P12" s="215"/>
      <c r="Q12" s="222"/>
      <c r="R12" s="223"/>
      <c r="S12" s="223"/>
      <c r="T12" s="215"/>
      <c r="U12" s="225"/>
    </row>
    <row r="13" spans="1:21" s="214" customFormat="1" ht="22.35" customHeight="1" x14ac:dyDescent="0.2">
      <c r="A13" s="215"/>
      <c r="B13" s="700"/>
      <c r="C13" s="701"/>
      <c r="D13" s="216"/>
      <c r="E13" s="216"/>
      <c r="F13" s="217"/>
      <c r="G13" s="216"/>
      <c r="H13" s="216"/>
      <c r="I13" s="218"/>
      <c r="J13" s="219"/>
      <c r="K13" s="220"/>
      <c r="L13" s="221"/>
      <c r="M13" s="215"/>
      <c r="N13" s="215"/>
      <c r="O13" s="215"/>
      <c r="P13" s="215"/>
      <c r="Q13" s="222"/>
      <c r="R13" s="223"/>
      <c r="S13" s="223"/>
      <c r="T13" s="215"/>
      <c r="U13" s="225"/>
    </row>
    <row r="14" spans="1:21" s="214" customFormat="1" ht="22.35" customHeight="1" x14ac:dyDescent="0.2">
      <c r="A14" s="215"/>
      <c r="B14" s="700"/>
      <c r="C14" s="701"/>
      <c r="D14" s="216"/>
      <c r="E14" s="216"/>
      <c r="F14" s="217"/>
      <c r="G14" s="216"/>
      <c r="H14" s="216"/>
      <c r="I14" s="218"/>
      <c r="J14" s="219"/>
      <c r="K14" s="220"/>
      <c r="L14" s="221"/>
      <c r="M14" s="215"/>
      <c r="N14" s="215"/>
      <c r="O14" s="215"/>
      <c r="P14" s="215"/>
      <c r="Q14" s="222"/>
      <c r="R14" s="223"/>
      <c r="S14" s="223"/>
      <c r="T14" s="215"/>
      <c r="U14" s="225"/>
    </row>
    <row r="15" spans="1:21" s="214" customFormat="1" ht="22.35" customHeight="1" x14ac:dyDescent="0.2">
      <c r="A15" s="215"/>
      <c r="B15" s="700"/>
      <c r="C15" s="701"/>
      <c r="D15" s="248"/>
      <c r="E15" s="216"/>
      <c r="F15" s="227"/>
      <c r="G15" s="248"/>
      <c r="H15" s="248"/>
      <c r="I15" s="218"/>
      <c r="J15" s="219"/>
      <c r="K15" s="220"/>
      <c r="L15" s="221"/>
      <c r="M15" s="215"/>
      <c r="N15" s="215"/>
      <c r="O15" s="215"/>
      <c r="P15" s="215"/>
      <c r="Q15" s="222"/>
      <c r="R15" s="223"/>
      <c r="S15" s="223"/>
      <c r="T15" s="215"/>
      <c r="U15" s="225"/>
    </row>
    <row r="16" spans="1:21" s="214" customFormat="1" ht="22.35" customHeight="1" x14ac:dyDescent="0.2">
      <c r="A16" s="215"/>
      <c r="B16" s="700"/>
      <c r="C16" s="701"/>
      <c r="D16" s="216"/>
      <c r="E16" s="216"/>
      <c r="F16" s="217"/>
      <c r="G16" s="216"/>
      <c r="H16" s="216"/>
      <c r="I16" s="218"/>
      <c r="J16" s="219"/>
      <c r="K16" s="220"/>
      <c r="L16" s="221"/>
      <c r="M16" s="215"/>
      <c r="N16" s="215"/>
      <c r="O16" s="215"/>
      <c r="P16" s="215"/>
      <c r="Q16" s="222"/>
      <c r="R16" s="223"/>
      <c r="S16" s="223"/>
      <c r="T16" s="215"/>
      <c r="U16" s="225"/>
    </row>
    <row r="17" spans="1:21" s="214" customFormat="1" ht="22.35" customHeight="1" x14ac:dyDescent="0.2">
      <c r="A17" s="215"/>
      <c r="B17" s="700"/>
      <c r="C17" s="701"/>
      <c r="D17" s="216"/>
      <c r="E17" s="216"/>
      <c r="F17" s="217"/>
      <c r="G17" s="216"/>
      <c r="H17" s="216"/>
      <c r="I17" s="218"/>
      <c r="J17" s="219"/>
      <c r="K17" s="220"/>
      <c r="L17" s="221"/>
      <c r="M17" s="215"/>
      <c r="N17" s="215"/>
      <c r="O17" s="215"/>
      <c r="P17" s="215"/>
      <c r="Q17" s="222"/>
      <c r="R17" s="223"/>
      <c r="S17" s="223"/>
      <c r="T17" s="215"/>
      <c r="U17" s="225"/>
    </row>
    <row r="18" spans="1:21" s="214" customFormat="1" ht="22.35" customHeight="1" x14ac:dyDescent="0.2">
      <c r="A18" s="215"/>
      <c r="B18" s="700"/>
      <c r="C18" s="701"/>
      <c r="D18" s="216"/>
      <c r="E18" s="216"/>
      <c r="F18" s="217"/>
      <c r="G18" s="216"/>
      <c r="H18" s="216"/>
      <c r="I18" s="218"/>
      <c r="J18" s="219"/>
      <c r="K18" s="220"/>
      <c r="L18" s="221"/>
      <c r="M18" s="215"/>
      <c r="N18" s="215"/>
      <c r="O18" s="215"/>
      <c r="P18" s="215"/>
      <c r="Q18" s="222"/>
      <c r="R18" s="223"/>
      <c r="S18" s="223"/>
      <c r="T18" s="215"/>
      <c r="U18" s="225"/>
    </row>
    <row r="19" spans="1:21" s="214" customFormat="1" ht="22.35" customHeight="1" x14ac:dyDescent="0.2">
      <c r="A19" s="215"/>
      <c r="B19" s="700"/>
      <c r="C19" s="701"/>
      <c r="D19" s="216"/>
      <c r="E19" s="216"/>
      <c r="F19" s="217"/>
      <c r="G19" s="216"/>
      <c r="H19" s="216"/>
      <c r="I19" s="218"/>
      <c r="J19" s="219"/>
      <c r="K19" s="220"/>
      <c r="L19" s="221"/>
      <c r="M19" s="215"/>
      <c r="N19" s="215"/>
      <c r="O19" s="215"/>
      <c r="P19" s="215"/>
      <c r="Q19" s="222"/>
      <c r="R19" s="223"/>
      <c r="S19" s="223"/>
      <c r="T19" s="215"/>
      <c r="U19" s="225"/>
    </row>
    <row r="20" spans="1:21" s="214" customFormat="1" ht="22.35" customHeight="1" x14ac:dyDescent="0.2">
      <c r="A20" s="215"/>
      <c r="B20" s="700"/>
      <c r="C20" s="701"/>
      <c r="D20" s="216"/>
      <c r="E20" s="216"/>
      <c r="F20" s="217"/>
      <c r="G20" s="216"/>
      <c r="H20" s="216"/>
      <c r="I20" s="218"/>
      <c r="J20" s="219"/>
      <c r="K20" s="220"/>
      <c r="L20" s="221"/>
      <c r="M20" s="215"/>
      <c r="N20" s="215"/>
      <c r="O20" s="215"/>
      <c r="P20" s="215"/>
      <c r="Q20" s="222"/>
      <c r="R20" s="223"/>
      <c r="S20" s="223"/>
      <c r="T20" s="215"/>
      <c r="U20" s="225"/>
    </row>
    <row r="21" spans="1:21" s="214" customFormat="1" ht="22.35" customHeight="1" x14ac:dyDescent="0.2">
      <c r="A21" s="215"/>
      <c r="B21" s="700"/>
      <c r="C21" s="701"/>
      <c r="D21" s="216"/>
      <c r="E21" s="216"/>
      <c r="F21" s="217"/>
      <c r="G21" s="216"/>
      <c r="H21" s="216"/>
      <c r="I21" s="218"/>
      <c r="J21" s="219"/>
      <c r="K21" s="220"/>
      <c r="L21" s="221"/>
      <c r="M21" s="215"/>
      <c r="N21" s="215"/>
      <c r="O21" s="215"/>
      <c r="P21" s="215"/>
      <c r="Q21" s="222"/>
      <c r="R21" s="223"/>
      <c r="S21" s="223"/>
      <c r="T21" s="215"/>
      <c r="U21" s="225"/>
    </row>
    <row r="22" spans="1:21" s="214" customFormat="1" ht="22.35" customHeight="1" x14ac:dyDescent="0.2">
      <c r="A22" s="215"/>
      <c r="B22" s="700"/>
      <c r="C22" s="701"/>
      <c r="D22" s="216"/>
      <c r="E22" s="216"/>
      <c r="F22" s="217"/>
      <c r="G22" s="216"/>
      <c r="H22" s="216"/>
      <c r="I22" s="218"/>
      <c r="J22" s="219"/>
      <c r="K22" s="220"/>
      <c r="L22" s="221"/>
      <c r="M22" s="215"/>
      <c r="N22" s="215"/>
      <c r="O22" s="215"/>
      <c r="P22" s="215"/>
      <c r="Q22" s="222"/>
      <c r="R22" s="223"/>
      <c r="S22" s="223"/>
      <c r="T22" s="215"/>
      <c r="U22" s="225"/>
    </row>
    <row r="23" spans="1:21" s="214" customFormat="1" ht="22.35" customHeight="1" x14ac:dyDescent="0.2">
      <c r="A23" s="215"/>
      <c r="B23" s="700"/>
      <c r="C23" s="701"/>
      <c r="D23" s="216"/>
      <c r="E23" s="216"/>
      <c r="F23" s="217"/>
      <c r="G23" s="216"/>
      <c r="H23" s="216"/>
      <c r="I23" s="218"/>
      <c r="J23" s="219"/>
      <c r="K23" s="220"/>
      <c r="L23" s="221"/>
      <c r="M23" s="215"/>
      <c r="N23" s="215"/>
      <c r="O23" s="215"/>
      <c r="P23" s="215"/>
      <c r="Q23" s="222"/>
      <c r="R23" s="223"/>
      <c r="S23" s="223"/>
      <c r="T23" s="215"/>
      <c r="U23" s="225"/>
    </row>
    <row r="24" spans="1:21" s="214" customFormat="1" ht="22.35" customHeight="1" x14ac:dyDescent="0.2">
      <c r="A24" s="215"/>
      <c r="B24" s="700"/>
      <c r="C24" s="701"/>
      <c r="D24" s="216"/>
      <c r="E24" s="216"/>
      <c r="F24" s="217"/>
      <c r="G24" s="216"/>
      <c r="H24" s="216"/>
      <c r="I24" s="218"/>
      <c r="J24" s="219"/>
      <c r="K24" s="220"/>
      <c r="L24" s="221"/>
      <c r="M24" s="215"/>
      <c r="N24" s="215"/>
      <c r="O24" s="215"/>
      <c r="P24" s="215"/>
      <c r="Q24" s="222"/>
      <c r="R24" s="223"/>
      <c r="S24" s="223"/>
      <c r="T24" s="215"/>
      <c r="U24" s="225"/>
    </row>
    <row r="25" spans="1:21" s="214" customFormat="1" ht="22.35" customHeight="1" x14ac:dyDescent="0.2">
      <c r="A25" s="215"/>
      <c r="B25" s="700"/>
      <c r="C25" s="701"/>
      <c r="D25" s="216"/>
      <c r="E25" s="216"/>
      <c r="F25" s="217"/>
      <c r="G25" s="216"/>
      <c r="H25" s="216"/>
      <c r="I25" s="218"/>
      <c r="J25" s="219"/>
      <c r="K25" s="220"/>
      <c r="L25" s="221"/>
      <c r="M25" s="215"/>
      <c r="N25" s="215"/>
      <c r="O25" s="215"/>
      <c r="P25" s="215"/>
      <c r="Q25" s="222"/>
      <c r="R25" s="223"/>
      <c r="S25" s="223"/>
      <c r="T25" s="215"/>
      <c r="U25" s="225"/>
    </row>
    <row r="26" spans="1:21" s="214" customFormat="1" ht="22.35" customHeight="1" x14ac:dyDescent="0.2">
      <c r="A26" s="215"/>
      <c r="B26" s="700"/>
      <c r="C26" s="701"/>
      <c r="D26" s="216"/>
      <c r="E26" s="216"/>
      <c r="F26" s="217"/>
      <c r="G26" s="216"/>
      <c r="H26" s="216"/>
      <c r="I26" s="218"/>
      <c r="J26" s="219"/>
      <c r="K26" s="220"/>
      <c r="L26" s="221"/>
      <c r="M26" s="215"/>
      <c r="N26" s="215"/>
      <c r="O26" s="215"/>
      <c r="P26" s="215"/>
      <c r="Q26" s="222"/>
      <c r="R26" s="223"/>
      <c r="S26" s="223"/>
      <c r="T26" s="215"/>
      <c r="U26" s="225"/>
    </row>
    <row r="27" spans="1:21" s="214" customFormat="1" ht="22.35" customHeight="1" x14ac:dyDescent="0.2">
      <c r="A27" s="215"/>
      <c r="B27" s="700"/>
      <c r="C27" s="701"/>
      <c r="D27" s="216"/>
      <c r="E27" s="216"/>
      <c r="F27" s="217"/>
      <c r="G27" s="216"/>
      <c r="H27" s="216"/>
      <c r="I27" s="218"/>
      <c r="J27" s="219"/>
      <c r="K27" s="220"/>
      <c r="L27" s="221"/>
      <c r="M27" s="215"/>
      <c r="N27" s="215"/>
      <c r="O27" s="215"/>
      <c r="P27" s="215"/>
      <c r="Q27" s="222"/>
      <c r="R27" s="223"/>
      <c r="S27" s="223"/>
      <c r="T27" s="215"/>
      <c r="U27" s="225"/>
    </row>
    <row r="28" spans="1:21" s="214" customFormat="1" ht="22.35" customHeight="1" x14ac:dyDescent="0.2">
      <c r="A28" s="215"/>
      <c r="B28" s="700"/>
      <c r="C28" s="701"/>
      <c r="D28" s="216"/>
      <c r="E28" s="216"/>
      <c r="F28" s="217"/>
      <c r="G28" s="216"/>
      <c r="H28" s="216"/>
      <c r="I28" s="218"/>
      <c r="J28" s="219"/>
      <c r="K28" s="220"/>
      <c r="L28" s="221"/>
      <c r="M28" s="215"/>
      <c r="N28" s="215"/>
      <c r="O28" s="215"/>
      <c r="P28" s="215"/>
      <c r="Q28" s="222"/>
      <c r="R28" s="223"/>
      <c r="S28" s="223"/>
      <c r="T28" s="215"/>
      <c r="U28" s="225"/>
    </row>
    <row r="29" spans="1:21" s="214" customFormat="1" ht="22.35" customHeight="1" x14ac:dyDescent="0.2">
      <c r="A29" s="215"/>
      <c r="B29" s="700"/>
      <c r="C29" s="701"/>
      <c r="D29" s="216"/>
      <c r="E29" s="216"/>
      <c r="F29" s="217"/>
      <c r="G29" s="216"/>
      <c r="H29" s="216"/>
      <c r="I29" s="218"/>
      <c r="J29" s="219"/>
      <c r="K29" s="220"/>
      <c r="L29" s="221"/>
      <c r="M29" s="215"/>
      <c r="N29" s="215"/>
      <c r="O29" s="215"/>
      <c r="P29" s="215"/>
      <c r="Q29" s="222"/>
      <c r="R29" s="223"/>
      <c r="S29" s="223"/>
      <c r="T29" s="215"/>
      <c r="U29" s="225"/>
    </row>
    <row r="30" spans="1:21" s="214" customFormat="1" ht="22.35" customHeight="1" x14ac:dyDescent="0.2">
      <c r="A30" s="215"/>
      <c r="B30" s="700"/>
      <c r="C30" s="701"/>
      <c r="D30" s="216"/>
      <c r="E30" s="216"/>
      <c r="F30" s="217"/>
      <c r="G30" s="216"/>
      <c r="H30" s="216"/>
      <c r="I30" s="218"/>
      <c r="J30" s="219"/>
      <c r="K30" s="220"/>
      <c r="L30" s="221"/>
      <c r="M30" s="215"/>
      <c r="N30" s="215"/>
      <c r="O30" s="215"/>
      <c r="P30" s="215"/>
      <c r="Q30" s="222"/>
      <c r="R30" s="223"/>
      <c r="S30" s="223"/>
      <c r="T30" s="215"/>
      <c r="U30" s="225"/>
    </row>
    <row r="31" spans="1:21" s="214" customFormat="1" ht="79.349999999999994" customHeight="1" x14ac:dyDescent="0.2">
      <c r="A31" s="704" t="s">
        <v>117</v>
      </c>
      <c r="B31" s="669" t="s">
        <v>69</v>
      </c>
      <c r="C31" s="707"/>
      <c r="D31" s="704" t="s">
        <v>72</v>
      </c>
      <c r="E31" s="704" t="s">
        <v>70</v>
      </c>
      <c r="F31" s="704" t="s">
        <v>71</v>
      </c>
      <c r="G31" s="702" t="s">
        <v>149</v>
      </c>
      <c r="H31" s="702" t="s">
        <v>150</v>
      </c>
      <c r="I31" s="671" t="s">
        <v>132</v>
      </c>
      <c r="J31" s="672" t="s">
        <v>133</v>
      </c>
      <c r="K31" s="669" t="s">
        <v>73</v>
      </c>
      <c r="L31" s="710" t="s">
        <v>159</v>
      </c>
      <c r="M31" s="711"/>
      <c r="N31" s="711"/>
      <c r="O31" s="711"/>
      <c r="P31" s="711"/>
      <c r="Q31" s="711"/>
      <c r="R31" s="711"/>
      <c r="S31" s="711"/>
      <c r="T31" s="712"/>
      <c r="U31" s="713"/>
    </row>
    <row r="32" spans="1:21" s="214" customFormat="1" ht="171" customHeight="1" x14ac:dyDescent="0.2">
      <c r="A32" s="706"/>
      <c r="B32" s="670"/>
      <c r="C32" s="708"/>
      <c r="D32" s="706"/>
      <c r="E32" s="706"/>
      <c r="F32" s="706"/>
      <c r="G32" s="736"/>
      <c r="H32" s="703"/>
      <c r="I32" s="725"/>
      <c r="J32" s="726"/>
      <c r="K32" s="670"/>
      <c r="L32" s="246" t="s">
        <v>153</v>
      </c>
      <c r="M32" s="247" t="s">
        <v>118</v>
      </c>
      <c r="N32" s="247" t="s">
        <v>154</v>
      </c>
      <c r="O32" s="247" t="s">
        <v>155</v>
      </c>
      <c r="P32" s="247" t="s">
        <v>156</v>
      </c>
      <c r="Q32" s="247" t="s">
        <v>157</v>
      </c>
      <c r="R32" s="247" t="s">
        <v>158</v>
      </c>
      <c r="S32" s="206" t="s">
        <v>74</v>
      </c>
      <c r="T32" s="207" t="s">
        <v>119</v>
      </c>
      <c r="U32" s="208" t="s">
        <v>160</v>
      </c>
    </row>
    <row r="33" spans="1:21" s="214" customFormat="1" ht="22.35" customHeight="1" x14ac:dyDescent="0.2">
      <c r="A33" s="215"/>
      <c r="B33" s="700"/>
      <c r="C33" s="701"/>
      <c r="D33" s="216"/>
      <c r="E33" s="216"/>
      <c r="F33" s="217"/>
      <c r="G33" s="216"/>
      <c r="H33" s="216"/>
      <c r="I33" s="218"/>
      <c r="J33" s="219"/>
      <c r="K33" s="220"/>
      <c r="L33" s="221"/>
      <c r="M33" s="215"/>
      <c r="N33" s="215"/>
      <c r="O33" s="215"/>
      <c r="P33" s="215"/>
      <c r="Q33" s="222"/>
      <c r="R33" s="223"/>
      <c r="S33" s="223"/>
      <c r="T33" s="215"/>
      <c r="U33" s="225"/>
    </row>
    <row r="34" spans="1:21" s="214" customFormat="1" ht="22.35" customHeight="1" x14ac:dyDescent="0.2">
      <c r="A34" s="215"/>
      <c r="B34" s="700"/>
      <c r="C34" s="701"/>
      <c r="D34" s="216"/>
      <c r="E34" s="216"/>
      <c r="F34" s="217"/>
      <c r="G34" s="216"/>
      <c r="H34" s="216"/>
      <c r="I34" s="218"/>
      <c r="J34" s="219"/>
      <c r="K34" s="220"/>
      <c r="L34" s="221"/>
      <c r="M34" s="215"/>
      <c r="N34" s="215"/>
      <c r="O34" s="215"/>
      <c r="P34" s="215"/>
      <c r="Q34" s="222"/>
      <c r="R34" s="223"/>
      <c r="S34" s="223"/>
      <c r="T34" s="215"/>
      <c r="U34" s="225"/>
    </row>
    <row r="35" spans="1:21" s="214" customFormat="1" ht="22.35" customHeight="1" x14ac:dyDescent="0.2">
      <c r="A35" s="215"/>
      <c r="B35" s="700"/>
      <c r="C35" s="701"/>
      <c r="D35" s="216"/>
      <c r="E35" s="216"/>
      <c r="F35" s="217"/>
      <c r="G35" s="216"/>
      <c r="H35" s="216"/>
      <c r="I35" s="218"/>
      <c r="J35" s="219"/>
      <c r="K35" s="220"/>
      <c r="L35" s="221"/>
      <c r="M35" s="215"/>
      <c r="N35" s="215"/>
      <c r="O35" s="215"/>
      <c r="P35" s="215"/>
      <c r="Q35" s="222"/>
      <c r="R35" s="223"/>
      <c r="S35" s="223"/>
      <c r="T35" s="215"/>
      <c r="U35" s="225"/>
    </row>
    <row r="36" spans="1:21" s="214" customFormat="1" ht="22.35" customHeight="1" x14ac:dyDescent="0.2">
      <c r="A36" s="215"/>
      <c r="B36" s="700"/>
      <c r="C36" s="701"/>
      <c r="D36" s="216"/>
      <c r="E36" s="216"/>
      <c r="F36" s="217"/>
      <c r="G36" s="216"/>
      <c r="H36" s="216"/>
      <c r="I36" s="218"/>
      <c r="J36" s="219"/>
      <c r="K36" s="220"/>
      <c r="L36" s="221"/>
      <c r="M36" s="215"/>
      <c r="N36" s="215"/>
      <c r="O36" s="215"/>
      <c r="P36" s="215"/>
      <c r="Q36" s="222"/>
      <c r="R36" s="223"/>
      <c r="S36" s="223"/>
      <c r="T36" s="215"/>
      <c r="U36" s="225"/>
    </row>
    <row r="37" spans="1:21" s="214" customFormat="1" ht="22.35" customHeight="1" x14ac:dyDescent="0.2">
      <c r="A37" s="215"/>
      <c r="B37" s="700"/>
      <c r="C37" s="701"/>
      <c r="D37" s="216"/>
      <c r="E37" s="216"/>
      <c r="F37" s="217"/>
      <c r="G37" s="216"/>
      <c r="H37" s="216"/>
      <c r="I37" s="218"/>
      <c r="J37" s="219"/>
      <c r="K37" s="220"/>
      <c r="L37" s="221"/>
      <c r="M37" s="215"/>
      <c r="N37" s="215"/>
      <c r="O37" s="215"/>
      <c r="P37" s="215"/>
      <c r="Q37" s="222"/>
      <c r="R37" s="223"/>
      <c r="S37" s="223"/>
      <c r="T37" s="215"/>
      <c r="U37" s="225"/>
    </row>
    <row r="38" spans="1:21" s="214" customFormat="1" ht="22.35" customHeight="1" x14ac:dyDescent="0.2">
      <c r="A38" s="215"/>
      <c r="B38" s="700"/>
      <c r="C38" s="701"/>
      <c r="D38" s="216"/>
      <c r="E38" s="216"/>
      <c r="F38" s="217"/>
      <c r="G38" s="216"/>
      <c r="H38" s="216"/>
      <c r="I38" s="218"/>
      <c r="J38" s="219"/>
      <c r="K38" s="220"/>
      <c r="L38" s="221"/>
      <c r="M38" s="215"/>
      <c r="N38" s="215"/>
      <c r="O38" s="215"/>
      <c r="P38" s="215"/>
      <c r="Q38" s="222"/>
      <c r="R38" s="223"/>
      <c r="S38" s="223"/>
      <c r="T38" s="215"/>
      <c r="U38" s="225"/>
    </row>
    <row r="39" spans="1:21" s="214" customFormat="1" ht="22.35" customHeight="1" x14ac:dyDescent="0.2">
      <c r="A39" s="215"/>
      <c r="B39" s="700"/>
      <c r="C39" s="701"/>
      <c r="D39" s="216"/>
      <c r="E39" s="216"/>
      <c r="F39" s="217"/>
      <c r="G39" s="216"/>
      <c r="H39" s="216"/>
      <c r="I39" s="218"/>
      <c r="J39" s="219"/>
      <c r="K39" s="220"/>
      <c r="L39" s="221"/>
      <c r="M39" s="215"/>
      <c r="N39" s="215"/>
      <c r="O39" s="215"/>
      <c r="P39" s="215"/>
      <c r="Q39" s="222"/>
      <c r="R39" s="223"/>
      <c r="S39" s="223"/>
      <c r="T39" s="215"/>
      <c r="U39" s="225"/>
    </row>
    <row r="40" spans="1:21" s="214" customFormat="1" ht="22.35" customHeight="1" x14ac:dyDescent="0.2">
      <c r="A40" s="215"/>
      <c r="B40" s="700"/>
      <c r="C40" s="701"/>
      <c r="D40" s="216"/>
      <c r="E40" s="216"/>
      <c r="F40" s="217"/>
      <c r="G40" s="216"/>
      <c r="H40" s="216"/>
      <c r="I40" s="218"/>
      <c r="J40" s="219"/>
      <c r="K40" s="220"/>
      <c r="L40" s="221"/>
      <c r="M40" s="215"/>
      <c r="N40" s="215"/>
      <c r="O40" s="215"/>
      <c r="P40" s="215"/>
      <c r="Q40" s="222"/>
      <c r="R40" s="223"/>
      <c r="S40" s="223"/>
      <c r="T40" s="215"/>
      <c r="U40" s="225"/>
    </row>
    <row r="41" spans="1:21" s="214" customFormat="1" ht="22.35" customHeight="1" x14ac:dyDescent="0.2">
      <c r="A41" s="215"/>
      <c r="B41" s="700"/>
      <c r="C41" s="701"/>
      <c r="D41" s="216"/>
      <c r="E41" s="216"/>
      <c r="F41" s="217"/>
      <c r="G41" s="216"/>
      <c r="H41" s="216"/>
      <c r="I41" s="218"/>
      <c r="J41" s="219"/>
      <c r="K41" s="220"/>
      <c r="L41" s="221"/>
      <c r="M41" s="215"/>
      <c r="N41" s="215"/>
      <c r="O41" s="215"/>
      <c r="P41" s="215"/>
      <c r="Q41" s="222"/>
      <c r="R41" s="223"/>
      <c r="S41" s="223"/>
      <c r="T41" s="215"/>
      <c r="U41" s="225"/>
    </row>
    <row r="42" spans="1:21" s="214" customFormat="1" ht="22.35" customHeight="1" x14ac:dyDescent="0.2">
      <c r="A42" s="215"/>
      <c r="B42" s="700"/>
      <c r="C42" s="701"/>
      <c r="D42" s="216"/>
      <c r="E42" s="216"/>
      <c r="F42" s="217"/>
      <c r="G42" s="216"/>
      <c r="H42" s="216"/>
      <c r="I42" s="218"/>
      <c r="J42" s="219"/>
      <c r="K42" s="220"/>
      <c r="L42" s="221"/>
      <c r="M42" s="215"/>
      <c r="N42" s="215"/>
      <c r="O42" s="215"/>
      <c r="P42" s="215"/>
      <c r="Q42" s="222"/>
      <c r="R42" s="223"/>
      <c r="S42" s="223"/>
      <c r="T42" s="215"/>
      <c r="U42" s="225"/>
    </row>
    <row r="43" spans="1:21" s="214" customFormat="1" ht="22.35" customHeight="1" x14ac:dyDescent="0.2">
      <c r="A43" s="215"/>
      <c r="B43" s="700"/>
      <c r="C43" s="701"/>
      <c r="D43" s="216"/>
      <c r="E43" s="216"/>
      <c r="F43" s="217"/>
      <c r="G43" s="216"/>
      <c r="H43" s="216"/>
      <c r="I43" s="218"/>
      <c r="J43" s="219"/>
      <c r="K43" s="220"/>
      <c r="L43" s="221"/>
      <c r="M43" s="215"/>
      <c r="N43" s="215"/>
      <c r="O43" s="215"/>
      <c r="P43" s="215"/>
      <c r="Q43" s="222"/>
      <c r="R43" s="223"/>
      <c r="S43" s="223"/>
      <c r="T43" s="215"/>
      <c r="U43" s="225"/>
    </row>
    <row r="44" spans="1:21" s="214" customFormat="1" ht="22.35" customHeight="1" x14ac:dyDescent="0.2">
      <c r="A44" s="215"/>
      <c r="B44" s="700"/>
      <c r="C44" s="701"/>
      <c r="D44" s="216"/>
      <c r="E44" s="216"/>
      <c r="F44" s="217"/>
      <c r="G44" s="216"/>
      <c r="H44" s="216"/>
      <c r="I44" s="218"/>
      <c r="J44" s="219"/>
      <c r="K44" s="220"/>
      <c r="L44" s="221"/>
      <c r="M44" s="215"/>
      <c r="N44" s="215"/>
      <c r="O44" s="215"/>
      <c r="P44" s="215"/>
      <c r="Q44" s="222"/>
      <c r="R44" s="223"/>
      <c r="S44" s="223"/>
      <c r="T44" s="215"/>
      <c r="U44" s="225"/>
    </row>
    <row r="45" spans="1:21" s="214" customFormat="1" ht="22.35" customHeight="1" x14ac:dyDescent="0.2">
      <c r="A45" s="215"/>
      <c r="B45" s="700"/>
      <c r="C45" s="701"/>
      <c r="D45" s="216"/>
      <c r="E45" s="216"/>
      <c r="F45" s="217"/>
      <c r="G45" s="216"/>
      <c r="H45" s="216"/>
      <c r="I45" s="218"/>
      <c r="J45" s="219"/>
      <c r="K45" s="220"/>
      <c r="L45" s="221"/>
      <c r="M45" s="215"/>
      <c r="N45" s="215"/>
      <c r="O45" s="215"/>
      <c r="P45" s="215"/>
      <c r="Q45" s="222"/>
      <c r="R45" s="223"/>
      <c r="S45" s="223"/>
      <c r="T45" s="215"/>
      <c r="U45" s="225"/>
    </row>
    <row r="46" spans="1:21" s="214" customFormat="1" ht="22.35" customHeight="1" x14ac:dyDescent="0.2">
      <c r="A46" s="215"/>
      <c r="B46" s="700"/>
      <c r="C46" s="701"/>
      <c r="D46" s="248"/>
      <c r="E46" s="216"/>
      <c r="F46" s="227"/>
      <c r="G46" s="248"/>
      <c r="H46" s="248"/>
      <c r="I46" s="218"/>
      <c r="J46" s="219"/>
      <c r="K46" s="220"/>
      <c r="L46" s="221"/>
      <c r="M46" s="215"/>
      <c r="N46" s="215"/>
      <c r="O46" s="215"/>
      <c r="P46" s="215"/>
      <c r="Q46" s="222"/>
      <c r="R46" s="223"/>
      <c r="S46" s="223"/>
      <c r="T46" s="215"/>
      <c r="U46" s="225"/>
    </row>
    <row r="47" spans="1:21" s="214" customFormat="1" ht="22.35" customHeight="1" x14ac:dyDescent="0.2">
      <c r="A47" s="215"/>
      <c r="B47" s="700"/>
      <c r="C47" s="701"/>
      <c r="D47" s="216"/>
      <c r="E47" s="216"/>
      <c r="F47" s="217"/>
      <c r="G47" s="216"/>
      <c r="H47" s="216"/>
      <c r="I47" s="218"/>
      <c r="J47" s="219"/>
      <c r="K47" s="220"/>
      <c r="L47" s="221"/>
      <c r="M47" s="215"/>
      <c r="N47" s="215"/>
      <c r="O47" s="215"/>
      <c r="P47" s="215"/>
      <c r="Q47" s="222"/>
      <c r="R47" s="223"/>
      <c r="S47" s="223"/>
      <c r="T47" s="215"/>
      <c r="U47" s="225"/>
    </row>
    <row r="48" spans="1:21" s="214" customFormat="1" ht="22.35" customHeight="1" x14ac:dyDescent="0.2">
      <c r="A48" s="215"/>
      <c r="B48" s="700"/>
      <c r="C48" s="701"/>
      <c r="D48" s="216"/>
      <c r="E48" s="216"/>
      <c r="F48" s="217"/>
      <c r="G48" s="216"/>
      <c r="H48" s="216"/>
      <c r="I48" s="218"/>
      <c r="J48" s="219"/>
      <c r="K48" s="220"/>
      <c r="L48" s="221"/>
      <c r="M48" s="215"/>
      <c r="N48" s="215"/>
      <c r="O48" s="215"/>
      <c r="P48" s="215"/>
      <c r="Q48" s="222"/>
      <c r="R48" s="223"/>
      <c r="S48" s="223"/>
      <c r="T48" s="215"/>
      <c r="U48" s="225"/>
    </row>
    <row r="49" spans="1:21" s="214" customFormat="1" ht="22.35" customHeight="1" x14ac:dyDescent="0.2">
      <c r="A49" s="215"/>
      <c r="B49" s="700"/>
      <c r="C49" s="701"/>
      <c r="D49" s="216"/>
      <c r="E49" s="216"/>
      <c r="F49" s="217"/>
      <c r="G49" s="216"/>
      <c r="H49" s="216"/>
      <c r="I49" s="218"/>
      <c r="J49" s="219"/>
      <c r="K49" s="220"/>
      <c r="L49" s="221"/>
      <c r="M49" s="215"/>
      <c r="N49" s="215"/>
      <c r="O49" s="215"/>
      <c r="P49" s="215"/>
      <c r="Q49" s="222"/>
      <c r="R49" s="223"/>
      <c r="S49" s="223"/>
      <c r="T49" s="215"/>
      <c r="U49" s="225"/>
    </row>
    <row r="50" spans="1:21" s="214" customFormat="1" ht="22.35" customHeight="1" x14ac:dyDescent="0.2">
      <c r="A50" s="215"/>
      <c r="B50" s="700"/>
      <c r="C50" s="701"/>
      <c r="D50" s="216"/>
      <c r="E50" s="216"/>
      <c r="F50" s="217"/>
      <c r="G50" s="216"/>
      <c r="H50" s="216"/>
      <c r="I50" s="218"/>
      <c r="J50" s="219"/>
      <c r="K50" s="220"/>
      <c r="L50" s="221"/>
      <c r="M50" s="215"/>
      <c r="N50" s="215"/>
      <c r="O50" s="215"/>
      <c r="P50" s="215"/>
      <c r="Q50" s="222"/>
      <c r="R50" s="223"/>
      <c r="S50" s="223"/>
      <c r="T50" s="215"/>
      <c r="U50" s="225"/>
    </row>
    <row r="51" spans="1:21" s="214" customFormat="1" ht="22.35" customHeight="1" x14ac:dyDescent="0.2">
      <c r="A51" s="215"/>
      <c r="B51" s="700"/>
      <c r="C51" s="701"/>
      <c r="D51" s="216"/>
      <c r="E51" s="216"/>
      <c r="F51" s="217"/>
      <c r="G51" s="216"/>
      <c r="H51" s="216"/>
      <c r="I51" s="218"/>
      <c r="J51" s="219"/>
      <c r="K51" s="220"/>
      <c r="L51" s="221"/>
      <c r="M51" s="215"/>
      <c r="N51" s="215"/>
      <c r="O51" s="215"/>
      <c r="P51" s="215"/>
      <c r="Q51" s="222"/>
      <c r="R51" s="223"/>
      <c r="S51" s="223"/>
      <c r="T51" s="215"/>
      <c r="U51" s="225"/>
    </row>
    <row r="52" spans="1:21" s="214" customFormat="1" ht="22.35" customHeight="1" x14ac:dyDescent="0.2">
      <c r="A52" s="215"/>
      <c r="B52" s="700"/>
      <c r="C52" s="701"/>
      <c r="D52" s="216"/>
      <c r="E52" s="216"/>
      <c r="F52" s="217"/>
      <c r="G52" s="216"/>
      <c r="H52" s="216"/>
      <c r="I52" s="218"/>
      <c r="J52" s="219"/>
      <c r="K52" s="220"/>
      <c r="L52" s="221"/>
      <c r="M52" s="215"/>
      <c r="N52" s="215"/>
      <c r="O52" s="215"/>
      <c r="P52" s="215"/>
      <c r="Q52" s="222"/>
      <c r="R52" s="223"/>
      <c r="S52" s="223"/>
      <c r="T52" s="215"/>
      <c r="U52" s="225"/>
    </row>
    <row r="53" spans="1:21" s="214" customFormat="1" ht="105.6" customHeight="1" x14ac:dyDescent="0.2">
      <c r="A53" s="704" t="s">
        <v>117</v>
      </c>
      <c r="B53" s="669" t="s">
        <v>69</v>
      </c>
      <c r="C53" s="707"/>
      <c r="D53" s="704" t="s">
        <v>72</v>
      </c>
      <c r="E53" s="704" t="s">
        <v>70</v>
      </c>
      <c r="F53" s="704" t="s">
        <v>71</v>
      </c>
      <c r="G53" s="702" t="s">
        <v>149</v>
      </c>
      <c r="H53" s="702" t="s">
        <v>150</v>
      </c>
      <c r="I53" s="671" t="s">
        <v>132</v>
      </c>
      <c r="J53" s="672" t="s">
        <v>133</v>
      </c>
      <c r="K53" s="669" t="s">
        <v>73</v>
      </c>
      <c r="L53" s="710" t="s">
        <v>159</v>
      </c>
      <c r="M53" s="711"/>
      <c r="N53" s="711"/>
      <c r="O53" s="711"/>
      <c r="P53" s="711"/>
      <c r="Q53" s="711"/>
      <c r="R53" s="711"/>
      <c r="S53" s="711"/>
      <c r="T53" s="712"/>
      <c r="U53" s="713"/>
    </row>
    <row r="54" spans="1:21" s="214" customFormat="1" ht="156" customHeight="1" x14ac:dyDescent="0.2">
      <c r="A54" s="706"/>
      <c r="B54" s="670"/>
      <c r="C54" s="708"/>
      <c r="D54" s="706"/>
      <c r="E54" s="706"/>
      <c r="F54" s="706"/>
      <c r="G54" s="736"/>
      <c r="H54" s="703"/>
      <c r="I54" s="725"/>
      <c r="J54" s="726"/>
      <c r="K54" s="670"/>
      <c r="L54" s="246" t="s">
        <v>153</v>
      </c>
      <c r="M54" s="247" t="s">
        <v>118</v>
      </c>
      <c r="N54" s="247" t="s">
        <v>154</v>
      </c>
      <c r="O54" s="247" t="s">
        <v>155</v>
      </c>
      <c r="P54" s="247" t="s">
        <v>156</v>
      </c>
      <c r="Q54" s="247" t="s">
        <v>157</v>
      </c>
      <c r="R54" s="247" t="s">
        <v>158</v>
      </c>
      <c r="S54" s="206" t="s">
        <v>74</v>
      </c>
      <c r="T54" s="207" t="s">
        <v>119</v>
      </c>
      <c r="U54" s="208" t="s">
        <v>160</v>
      </c>
    </row>
    <row r="55" spans="1:21" s="214" customFormat="1" ht="22.35" customHeight="1" x14ac:dyDescent="0.2">
      <c r="A55" s="215"/>
      <c r="B55" s="700"/>
      <c r="C55" s="701"/>
      <c r="D55" s="216"/>
      <c r="E55" s="216"/>
      <c r="F55" s="217"/>
      <c r="G55" s="216"/>
      <c r="H55" s="216"/>
      <c r="I55" s="218"/>
      <c r="J55" s="219"/>
      <c r="K55" s="220"/>
      <c r="L55" s="221"/>
      <c r="M55" s="215"/>
      <c r="N55" s="215"/>
      <c r="O55" s="215"/>
      <c r="P55" s="215"/>
      <c r="Q55" s="222"/>
      <c r="R55" s="223"/>
      <c r="S55" s="223"/>
      <c r="T55" s="215"/>
      <c r="U55" s="225"/>
    </row>
    <row r="56" spans="1:21" s="214" customFormat="1" ht="22.35" customHeight="1" x14ac:dyDescent="0.2">
      <c r="A56" s="215"/>
      <c r="B56" s="700"/>
      <c r="C56" s="701"/>
      <c r="D56" s="216"/>
      <c r="E56" s="216"/>
      <c r="F56" s="217"/>
      <c r="G56" s="216"/>
      <c r="H56" s="216"/>
      <c r="I56" s="218"/>
      <c r="J56" s="219"/>
      <c r="K56" s="220"/>
      <c r="L56" s="221"/>
      <c r="M56" s="215"/>
      <c r="N56" s="215"/>
      <c r="O56" s="215"/>
      <c r="P56" s="215"/>
      <c r="Q56" s="222"/>
      <c r="R56" s="223"/>
      <c r="S56" s="223"/>
      <c r="T56" s="215"/>
      <c r="U56" s="225"/>
    </row>
    <row r="57" spans="1:21" s="214" customFormat="1" ht="22.35" customHeight="1" x14ac:dyDescent="0.2">
      <c r="A57" s="215"/>
      <c r="B57" s="700"/>
      <c r="C57" s="701"/>
      <c r="D57" s="216"/>
      <c r="E57" s="216"/>
      <c r="F57" s="217"/>
      <c r="G57" s="216"/>
      <c r="H57" s="216"/>
      <c r="I57" s="218"/>
      <c r="J57" s="219"/>
      <c r="K57" s="220"/>
      <c r="L57" s="221"/>
      <c r="M57" s="215"/>
      <c r="N57" s="215"/>
      <c r="O57" s="215"/>
      <c r="P57" s="215"/>
      <c r="Q57" s="222"/>
      <c r="R57" s="223"/>
      <c r="S57" s="223"/>
      <c r="T57" s="215"/>
      <c r="U57" s="225"/>
    </row>
    <row r="58" spans="1:21" s="214" customFormat="1" ht="22.35" customHeight="1" x14ac:dyDescent="0.2">
      <c r="A58" s="215"/>
      <c r="B58" s="700"/>
      <c r="C58" s="701"/>
      <c r="D58" s="216"/>
      <c r="E58" s="216"/>
      <c r="F58" s="217"/>
      <c r="G58" s="216"/>
      <c r="H58" s="216"/>
      <c r="I58" s="218"/>
      <c r="J58" s="219"/>
      <c r="K58" s="220"/>
      <c r="L58" s="221"/>
      <c r="M58" s="215"/>
      <c r="N58" s="215"/>
      <c r="O58" s="215"/>
      <c r="P58" s="215"/>
      <c r="Q58" s="222"/>
      <c r="R58" s="223"/>
      <c r="S58" s="223"/>
      <c r="T58" s="215"/>
      <c r="U58" s="225"/>
    </row>
    <row r="59" spans="1:21" s="214" customFormat="1" ht="22.35" customHeight="1" x14ac:dyDescent="0.2">
      <c r="A59" s="215"/>
      <c r="B59" s="700"/>
      <c r="C59" s="701"/>
      <c r="D59" s="216"/>
      <c r="E59" s="216"/>
      <c r="F59" s="217"/>
      <c r="G59" s="216"/>
      <c r="H59" s="216"/>
      <c r="I59" s="218"/>
      <c r="J59" s="219"/>
      <c r="K59" s="220"/>
      <c r="L59" s="221"/>
      <c r="M59" s="215"/>
      <c r="N59" s="215"/>
      <c r="O59" s="215"/>
      <c r="P59" s="215"/>
      <c r="Q59" s="222"/>
      <c r="R59" s="223"/>
      <c r="S59" s="223"/>
      <c r="T59" s="215"/>
      <c r="U59" s="225"/>
    </row>
    <row r="60" spans="1:21" s="214" customFormat="1" ht="22.35" customHeight="1" x14ac:dyDescent="0.2">
      <c r="A60" s="215"/>
      <c r="B60" s="700"/>
      <c r="C60" s="701"/>
      <c r="D60" s="216"/>
      <c r="E60" s="216"/>
      <c r="F60" s="217"/>
      <c r="G60" s="216"/>
      <c r="H60" s="216"/>
      <c r="I60" s="218"/>
      <c r="J60" s="219"/>
      <c r="K60" s="220"/>
      <c r="L60" s="221"/>
      <c r="M60" s="215"/>
      <c r="N60" s="215"/>
      <c r="O60" s="215"/>
      <c r="P60" s="215"/>
      <c r="Q60" s="222"/>
      <c r="R60" s="223"/>
      <c r="S60" s="223"/>
      <c r="T60" s="215"/>
      <c r="U60" s="225"/>
    </row>
    <row r="61" spans="1:21" s="214" customFormat="1" ht="22.35" customHeight="1" x14ac:dyDescent="0.2">
      <c r="A61" s="228"/>
      <c r="B61" s="715"/>
      <c r="C61" s="716"/>
      <c r="D61" s="229"/>
      <c r="E61" s="229"/>
      <c r="F61" s="230"/>
      <c r="G61" s="229"/>
      <c r="H61" s="229"/>
      <c r="I61" s="218"/>
      <c r="J61" s="219"/>
      <c r="K61" s="220"/>
      <c r="L61" s="232"/>
      <c r="M61" s="228"/>
      <c r="N61" s="228"/>
      <c r="O61" s="228"/>
      <c r="P61" s="228"/>
      <c r="Q61" s="233"/>
      <c r="R61" s="234"/>
      <c r="S61" s="234"/>
      <c r="T61" s="228"/>
      <c r="U61" s="235"/>
    </row>
    <row r="62" spans="1:21" ht="22.35" customHeight="1" x14ac:dyDescent="0.2">
      <c r="A62" s="236"/>
      <c r="B62" s="715"/>
      <c r="C62" s="716"/>
      <c r="D62" s="236"/>
      <c r="E62" s="237"/>
      <c r="F62" s="236"/>
      <c r="G62" s="245"/>
      <c r="H62" s="245"/>
      <c r="I62" s="218"/>
      <c r="J62" s="219"/>
      <c r="K62" s="220"/>
      <c r="L62" s="237"/>
      <c r="M62" s="237"/>
      <c r="N62" s="239"/>
      <c r="O62" s="239"/>
      <c r="P62" s="236"/>
      <c r="Q62" s="236"/>
      <c r="R62" s="236"/>
      <c r="S62" s="236"/>
      <c r="T62" s="236"/>
      <c r="U62" s="236"/>
    </row>
    <row r="63" spans="1:21" ht="22.35" customHeight="1" x14ac:dyDescent="0.2">
      <c r="A63" s="236"/>
      <c r="B63" s="715"/>
      <c r="C63" s="716"/>
      <c r="D63" s="236"/>
      <c r="E63" s="237"/>
      <c r="F63" s="236"/>
      <c r="G63" s="245"/>
      <c r="H63" s="245"/>
      <c r="I63" s="218"/>
      <c r="J63" s="219"/>
      <c r="K63" s="220"/>
      <c r="L63" s="237"/>
      <c r="M63" s="237"/>
      <c r="N63" s="239"/>
      <c r="O63" s="239"/>
      <c r="P63" s="236"/>
      <c r="Q63" s="236"/>
      <c r="R63" s="236"/>
      <c r="S63" s="236"/>
      <c r="T63" s="236"/>
      <c r="U63" s="236"/>
    </row>
    <row r="64" spans="1:21" ht="22.35" customHeight="1" x14ac:dyDescent="0.2">
      <c r="A64" s="236"/>
      <c r="B64" s="715"/>
      <c r="C64" s="716"/>
      <c r="D64" s="236"/>
      <c r="E64" s="237"/>
      <c r="F64" s="236"/>
      <c r="G64" s="245"/>
      <c r="H64" s="245"/>
      <c r="I64" s="218"/>
      <c r="J64" s="219"/>
      <c r="K64" s="220"/>
      <c r="L64" s="237"/>
      <c r="M64" s="237"/>
      <c r="N64" s="239"/>
      <c r="O64" s="239"/>
      <c r="P64" s="236"/>
      <c r="Q64" s="236"/>
      <c r="R64" s="236"/>
      <c r="S64" s="236"/>
      <c r="T64" s="236"/>
      <c r="U64" s="236"/>
    </row>
    <row r="65" spans="1:21" ht="22.35" customHeight="1" x14ac:dyDescent="0.2">
      <c r="A65" s="236"/>
      <c r="B65" s="715"/>
      <c r="C65" s="716"/>
      <c r="D65" s="236"/>
      <c r="E65" s="237"/>
      <c r="F65" s="236"/>
      <c r="G65" s="245"/>
      <c r="H65" s="245"/>
      <c r="I65" s="218"/>
      <c r="J65" s="219"/>
      <c r="K65" s="220"/>
      <c r="L65" s="237"/>
      <c r="M65" s="237"/>
      <c r="N65" s="239"/>
      <c r="O65" s="239"/>
      <c r="P65" s="236"/>
      <c r="Q65" s="236"/>
      <c r="R65" s="236"/>
      <c r="S65" s="236"/>
      <c r="T65" s="236"/>
      <c r="U65" s="236"/>
    </row>
    <row r="66" spans="1:21" ht="22.35" customHeight="1" x14ac:dyDescent="0.2">
      <c r="A66" s="236"/>
      <c r="B66" s="715"/>
      <c r="C66" s="716"/>
      <c r="D66" s="236"/>
      <c r="E66" s="237"/>
      <c r="F66" s="236"/>
      <c r="G66" s="245"/>
      <c r="H66" s="245"/>
      <c r="I66" s="218"/>
      <c r="J66" s="219"/>
      <c r="K66" s="220"/>
      <c r="L66" s="237"/>
      <c r="M66" s="237"/>
      <c r="N66" s="239"/>
      <c r="O66" s="239"/>
      <c r="P66" s="236"/>
      <c r="Q66" s="236"/>
      <c r="R66" s="236"/>
      <c r="S66" s="236"/>
      <c r="T66" s="236"/>
      <c r="U66" s="236"/>
    </row>
    <row r="67" spans="1:21" ht="22.35" customHeight="1" x14ac:dyDescent="0.2">
      <c r="A67" s="236"/>
      <c r="B67" s="715"/>
      <c r="C67" s="716"/>
      <c r="D67" s="236"/>
      <c r="E67" s="237"/>
      <c r="F67" s="236"/>
      <c r="G67" s="245"/>
      <c r="H67" s="245"/>
      <c r="I67" s="218"/>
      <c r="J67" s="219"/>
      <c r="K67" s="220"/>
      <c r="L67" s="237"/>
      <c r="M67" s="237"/>
      <c r="N67" s="239"/>
      <c r="O67" s="239"/>
      <c r="P67" s="236"/>
      <c r="Q67" s="236"/>
      <c r="R67" s="236"/>
      <c r="S67" s="236"/>
      <c r="T67" s="236"/>
      <c r="U67" s="236"/>
    </row>
    <row r="68" spans="1:21" ht="22.35" customHeight="1" x14ac:dyDescent="0.2">
      <c r="A68" s="236"/>
      <c r="B68" s="715"/>
      <c r="C68" s="716"/>
      <c r="D68" s="236"/>
      <c r="E68" s="237"/>
      <c r="F68" s="236"/>
      <c r="G68" s="245"/>
      <c r="H68" s="245"/>
      <c r="I68" s="218"/>
      <c r="J68" s="219"/>
      <c r="K68" s="220"/>
      <c r="L68" s="237"/>
      <c r="M68" s="237"/>
      <c r="N68" s="239"/>
      <c r="O68" s="239"/>
      <c r="P68" s="236"/>
      <c r="Q68" s="236"/>
      <c r="R68" s="236"/>
      <c r="S68" s="236"/>
      <c r="T68" s="236"/>
      <c r="U68" s="236"/>
    </row>
    <row r="69" spans="1:21" ht="22.35" customHeight="1" x14ac:dyDescent="0.2">
      <c r="A69" s="236"/>
      <c r="B69" s="715"/>
      <c r="C69" s="716"/>
      <c r="D69" s="236"/>
      <c r="E69" s="237"/>
      <c r="F69" s="236"/>
      <c r="G69" s="245"/>
      <c r="H69" s="245"/>
      <c r="I69" s="218"/>
      <c r="J69" s="219"/>
      <c r="K69" s="220"/>
      <c r="L69" s="237"/>
      <c r="M69" s="237"/>
      <c r="N69" s="239"/>
      <c r="O69" s="239"/>
      <c r="P69" s="236"/>
      <c r="Q69" s="236"/>
      <c r="R69" s="236"/>
      <c r="S69" s="236"/>
      <c r="T69" s="236"/>
      <c r="U69" s="236"/>
    </row>
    <row r="70" spans="1:21" ht="22.35" customHeight="1" x14ac:dyDescent="0.2">
      <c r="A70" s="236"/>
      <c r="B70" s="715"/>
      <c r="C70" s="716"/>
      <c r="D70" s="236"/>
      <c r="E70" s="237"/>
      <c r="F70" s="236"/>
      <c r="G70" s="245"/>
      <c r="H70" s="245"/>
      <c r="I70" s="218"/>
      <c r="J70" s="219"/>
      <c r="K70" s="220"/>
      <c r="L70" s="237"/>
      <c r="M70" s="237"/>
      <c r="N70" s="239"/>
      <c r="O70" s="239"/>
      <c r="P70" s="236"/>
      <c r="Q70" s="236"/>
      <c r="R70" s="236"/>
      <c r="S70" s="236"/>
      <c r="T70" s="236"/>
      <c r="U70" s="236"/>
    </row>
    <row r="71" spans="1:21" ht="22.35" customHeight="1" x14ac:dyDescent="0.2">
      <c r="A71" s="236"/>
      <c r="B71" s="715"/>
      <c r="C71" s="716"/>
      <c r="D71" s="236"/>
      <c r="E71" s="237"/>
      <c r="F71" s="236"/>
      <c r="G71" s="245"/>
      <c r="H71" s="245"/>
      <c r="I71" s="218"/>
      <c r="J71" s="219"/>
      <c r="K71" s="220"/>
      <c r="L71" s="237"/>
      <c r="M71" s="237"/>
      <c r="N71" s="239"/>
      <c r="O71" s="239"/>
      <c r="P71" s="236"/>
      <c r="Q71" s="236"/>
      <c r="R71" s="236"/>
      <c r="S71" s="236"/>
      <c r="T71" s="236"/>
      <c r="U71" s="236"/>
    </row>
    <row r="72" spans="1:21" ht="22.35" customHeight="1" x14ac:dyDescent="0.2">
      <c r="A72" s="236"/>
      <c r="B72" s="715"/>
      <c r="C72" s="716"/>
      <c r="D72" s="236"/>
      <c r="E72" s="237"/>
      <c r="F72" s="236"/>
      <c r="G72" s="236"/>
      <c r="H72" s="238"/>
      <c r="I72" s="218"/>
      <c r="J72" s="219"/>
      <c r="K72" s="220"/>
      <c r="L72" s="237"/>
      <c r="M72" s="237"/>
      <c r="N72" s="239"/>
      <c r="O72" s="239"/>
      <c r="P72" s="236"/>
      <c r="Q72" s="236"/>
      <c r="R72" s="236"/>
      <c r="S72" s="236"/>
      <c r="T72" s="236"/>
      <c r="U72" s="236"/>
    </row>
    <row r="73" spans="1:21" ht="22.35" customHeight="1" x14ac:dyDescent="0.2">
      <c r="A73" s="236"/>
      <c r="B73" s="715"/>
      <c r="C73" s="716"/>
      <c r="D73" s="236"/>
      <c r="E73" s="237"/>
      <c r="F73" s="236"/>
      <c r="G73" s="236"/>
      <c r="H73" s="238"/>
      <c r="I73" s="218"/>
      <c r="J73" s="219"/>
      <c r="K73" s="220"/>
      <c r="L73" s="237"/>
      <c r="M73" s="237"/>
      <c r="N73" s="239"/>
      <c r="O73" s="239"/>
      <c r="P73" s="236"/>
      <c r="Q73" s="236"/>
      <c r="R73" s="236"/>
      <c r="S73" s="236"/>
      <c r="T73" s="236"/>
      <c r="U73" s="236"/>
    </row>
    <row r="74" spans="1:21" ht="22.35" customHeight="1" x14ac:dyDescent="0.2">
      <c r="A74" s="236"/>
      <c r="B74" s="715"/>
      <c r="C74" s="716"/>
      <c r="D74" s="236"/>
      <c r="E74" s="237"/>
      <c r="F74" s="236"/>
      <c r="G74" s="236"/>
      <c r="H74" s="238"/>
      <c r="I74" s="218"/>
      <c r="J74" s="219"/>
      <c r="K74" s="220"/>
      <c r="L74" s="237"/>
      <c r="M74" s="237"/>
      <c r="N74" s="239"/>
      <c r="O74" s="239"/>
      <c r="P74" s="236"/>
      <c r="Q74" s="236"/>
      <c r="R74" s="236"/>
      <c r="S74" s="236"/>
      <c r="T74" s="236"/>
      <c r="U74" s="236"/>
    </row>
    <row r="75" spans="1:21" ht="22.35" customHeight="1" x14ac:dyDescent="0.2">
      <c r="A75" s="236"/>
      <c r="B75" s="715"/>
      <c r="C75" s="716"/>
      <c r="D75" s="236"/>
      <c r="E75" s="237"/>
      <c r="F75" s="236"/>
      <c r="G75" s="236"/>
      <c r="H75" s="238"/>
      <c r="I75" s="218"/>
      <c r="J75" s="219"/>
      <c r="K75" s="220"/>
      <c r="L75" s="237"/>
      <c r="M75" s="237"/>
      <c r="N75" s="239"/>
      <c r="O75" s="239"/>
      <c r="P75" s="236"/>
      <c r="Q75" s="236"/>
      <c r="R75" s="236"/>
      <c r="S75" s="236"/>
      <c r="T75" s="236"/>
      <c r="U75" s="236"/>
    </row>
    <row r="76" spans="1:21" ht="22.35" customHeight="1" x14ac:dyDescent="0.2">
      <c r="A76" s="236"/>
      <c r="B76" s="715"/>
      <c r="C76" s="716"/>
      <c r="D76" s="236"/>
      <c r="E76" s="237"/>
      <c r="F76" s="236"/>
      <c r="G76" s="236"/>
      <c r="H76" s="238"/>
      <c r="I76" s="218"/>
      <c r="J76" s="219"/>
      <c r="K76" s="220"/>
      <c r="L76" s="237"/>
      <c r="M76" s="237"/>
      <c r="N76" s="239"/>
      <c r="O76" s="239"/>
      <c r="P76" s="236"/>
      <c r="Q76" s="236"/>
      <c r="R76" s="236"/>
      <c r="S76" s="236"/>
      <c r="T76" s="236"/>
      <c r="U76" s="236"/>
    </row>
    <row r="77" spans="1:21" ht="22.35" customHeight="1" x14ac:dyDescent="0.2">
      <c r="A77" s="236"/>
      <c r="B77" s="715"/>
      <c r="C77" s="716"/>
      <c r="D77" s="236"/>
      <c r="E77" s="237"/>
      <c r="F77" s="236"/>
      <c r="G77" s="236"/>
      <c r="H77" s="238"/>
      <c r="I77" s="218"/>
      <c r="J77" s="219"/>
      <c r="K77" s="220"/>
      <c r="L77" s="237"/>
      <c r="M77" s="237"/>
      <c r="N77" s="239"/>
      <c r="O77" s="239"/>
      <c r="P77" s="236"/>
      <c r="Q77" s="236"/>
      <c r="R77" s="236"/>
      <c r="S77" s="236"/>
      <c r="T77" s="236"/>
      <c r="U77" s="236"/>
    </row>
    <row r="78" spans="1:21" ht="22.35" customHeight="1" x14ac:dyDescent="0.2">
      <c r="A78" s="236"/>
      <c r="B78" s="714"/>
      <c r="C78" s="714"/>
      <c r="D78" s="236"/>
      <c r="E78" s="237"/>
      <c r="F78" s="236"/>
      <c r="G78" s="236"/>
      <c r="H78" s="238"/>
      <c r="I78" s="218"/>
      <c r="J78" s="219"/>
      <c r="K78" s="220"/>
      <c r="L78" s="237"/>
      <c r="M78" s="237"/>
      <c r="N78" s="239"/>
      <c r="O78" s="239"/>
      <c r="P78" s="236"/>
      <c r="Q78" s="236"/>
      <c r="R78" s="236"/>
      <c r="S78" s="236"/>
      <c r="T78" s="236"/>
      <c r="U78" s="236"/>
    </row>
    <row r="79" spans="1:21" ht="22.35" customHeight="1" x14ac:dyDescent="0.2">
      <c r="A79" s="236"/>
      <c r="B79" s="715"/>
      <c r="C79" s="716"/>
      <c r="D79" s="236"/>
      <c r="E79" s="237"/>
      <c r="F79" s="236"/>
      <c r="G79" s="236"/>
      <c r="H79" s="238"/>
      <c r="I79" s="218"/>
      <c r="J79" s="219"/>
      <c r="K79" s="220"/>
      <c r="L79" s="237"/>
      <c r="M79" s="237"/>
      <c r="N79" s="239"/>
      <c r="O79" s="239"/>
      <c r="P79" s="236"/>
      <c r="Q79" s="236"/>
      <c r="R79" s="236"/>
      <c r="S79" s="236"/>
      <c r="T79" s="236"/>
      <c r="U79" s="236"/>
    </row>
    <row r="80" spans="1:21" ht="22.35" customHeight="1" x14ac:dyDescent="0.2">
      <c r="A80" s="236"/>
      <c r="B80" s="714"/>
      <c r="C80" s="714"/>
      <c r="D80" s="236"/>
      <c r="E80" s="237"/>
      <c r="F80" s="236"/>
      <c r="G80" s="236"/>
      <c r="H80" s="238"/>
      <c r="I80" s="236"/>
      <c r="J80" s="236"/>
      <c r="K80" s="237"/>
      <c r="L80" s="237"/>
      <c r="M80" s="237"/>
      <c r="N80" s="239"/>
      <c r="O80" s="239"/>
      <c r="P80" s="236"/>
      <c r="Q80" s="236"/>
      <c r="R80" s="236"/>
      <c r="S80" s="236"/>
      <c r="T80" s="236"/>
      <c r="U80" s="236"/>
    </row>
    <row r="81" spans="5:14" x14ac:dyDescent="0.2">
      <c r="G81" s="240"/>
      <c r="M81" s="241"/>
      <c r="N81" s="241"/>
    </row>
    <row r="82" spans="5:14" x14ac:dyDescent="0.2">
      <c r="G82" s="240"/>
      <c r="M82" s="241"/>
      <c r="N82" s="241"/>
    </row>
    <row r="83" spans="5:14" x14ac:dyDescent="0.2">
      <c r="G83" s="240"/>
      <c r="M83" s="241"/>
      <c r="N83" s="241"/>
    </row>
    <row r="84" spans="5:14" x14ac:dyDescent="0.2">
      <c r="G84" s="240"/>
      <c r="M84" s="241"/>
      <c r="N84" s="241"/>
    </row>
    <row r="85" spans="5:14" x14ac:dyDescent="0.2">
      <c r="G85" s="240"/>
      <c r="M85" s="241"/>
      <c r="N85" s="241"/>
    </row>
    <row r="86" spans="5:14" x14ac:dyDescent="0.2">
      <c r="G86" s="240"/>
      <c r="M86" s="241"/>
      <c r="N86" s="241"/>
    </row>
    <row r="87" spans="5:14" x14ac:dyDescent="0.2">
      <c r="G87" s="240"/>
      <c r="M87" s="241"/>
      <c r="N87" s="241"/>
    </row>
    <row r="88" spans="5:14" x14ac:dyDescent="0.2">
      <c r="E88" s="133"/>
      <c r="G88" s="240"/>
      <c r="M88" s="241"/>
      <c r="N88" s="241"/>
    </row>
    <row r="89" spans="5:14" x14ac:dyDescent="0.2">
      <c r="E89" s="133"/>
      <c r="G89" s="240"/>
      <c r="M89" s="241"/>
      <c r="N89" s="241"/>
    </row>
    <row r="90" spans="5:14" x14ac:dyDescent="0.2">
      <c r="E90" s="133"/>
      <c r="G90" s="240"/>
      <c r="M90" s="241"/>
      <c r="N90" s="241"/>
    </row>
    <row r="91" spans="5:14" x14ac:dyDescent="0.2">
      <c r="E91" s="133"/>
      <c r="G91" s="240"/>
      <c r="M91" s="241"/>
      <c r="N91" s="241"/>
    </row>
    <row r="92" spans="5:14" x14ac:dyDescent="0.2">
      <c r="E92" s="133"/>
      <c r="G92" s="240"/>
      <c r="M92" s="241"/>
      <c r="N92" s="241"/>
    </row>
    <row r="93" spans="5:14" x14ac:dyDescent="0.2">
      <c r="E93" s="133"/>
      <c r="G93" s="240"/>
      <c r="M93" s="241"/>
      <c r="N93" s="241"/>
    </row>
    <row r="94" spans="5:14" x14ac:dyDescent="0.2">
      <c r="E94" s="133"/>
      <c r="G94" s="240"/>
      <c r="M94" s="241"/>
      <c r="N94" s="241"/>
    </row>
    <row r="95" spans="5:14" x14ac:dyDescent="0.2">
      <c r="E95" s="133"/>
      <c r="G95" s="240"/>
      <c r="M95" s="241"/>
      <c r="N95" s="241"/>
    </row>
    <row r="96" spans="5:14" x14ac:dyDescent="0.2">
      <c r="E96" s="133"/>
      <c r="G96" s="240"/>
      <c r="M96" s="241"/>
      <c r="N96" s="241"/>
    </row>
    <row r="97" spans="2:14" ht="285" x14ac:dyDescent="0.2">
      <c r="B97" s="133" t="s">
        <v>190</v>
      </c>
      <c r="E97" s="133"/>
      <c r="G97" s="240"/>
      <c r="M97" s="241"/>
      <c r="N97" s="241"/>
    </row>
    <row r="98" spans="2:14" x14ac:dyDescent="0.2">
      <c r="E98" s="133"/>
      <c r="G98" s="240"/>
      <c r="M98" s="241"/>
      <c r="N98" s="241"/>
    </row>
    <row r="99" spans="2:14" ht="285" x14ac:dyDescent="0.2">
      <c r="B99" s="290" t="s">
        <v>189</v>
      </c>
      <c r="E99" s="133"/>
      <c r="G99" s="240"/>
      <c r="M99" s="241"/>
      <c r="N99" s="241"/>
    </row>
    <row r="100" spans="2:14" x14ac:dyDescent="0.2">
      <c r="E100" s="133"/>
      <c r="G100" s="240"/>
      <c r="M100" s="241"/>
      <c r="N100" s="241"/>
    </row>
    <row r="101" spans="2:14" x14ac:dyDescent="0.2">
      <c r="E101" s="133"/>
      <c r="G101" s="240"/>
      <c r="M101" s="241"/>
      <c r="N101" s="241"/>
    </row>
    <row r="102" spans="2:14" x14ac:dyDescent="0.2">
      <c r="E102" s="133"/>
      <c r="G102" s="240"/>
      <c r="M102" s="241"/>
      <c r="N102" s="241"/>
    </row>
    <row r="103" spans="2:14" x14ac:dyDescent="0.2">
      <c r="E103" s="133"/>
      <c r="G103" s="240"/>
      <c r="M103" s="241"/>
      <c r="N103" s="241"/>
    </row>
    <row r="104" spans="2:14" x14ac:dyDescent="0.2">
      <c r="E104" s="133"/>
      <c r="G104" s="240"/>
      <c r="M104" s="241"/>
      <c r="N104" s="241"/>
    </row>
    <row r="105" spans="2:14" x14ac:dyDescent="0.2">
      <c r="E105" s="133"/>
      <c r="G105" s="240"/>
      <c r="M105" s="241"/>
      <c r="N105" s="241"/>
    </row>
    <row r="106" spans="2:14" x14ac:dyDescent="0.2">
      <c r="E106" s="133"/>
      <c r="G106" s="240"/>
      <c r="M106" s="241"/>
      <c r="N106" s="241"/>
    </row>
    <row r="107" spans="2:14" x14ac:dyDescent="0.2">
      <c r="E107" s="133"/>
      <c r="G107" s="240"/>
      <c r="M107" s="241"/>
      <c r="N107" s="241"/>
    </row>
    <row r="108" spans="2:14" x14ac:dyDescent="0.2">
      <c r="E108" s="133"/>
      <c r="G108" s="240"/>
      <c r="M108" s="241"/>
      <c r="N108" s="241"/>
    </row>
    <row r="109" spans="2:14" x14ac:dyDescent="0.2">
      <c r="E109" s="133"/>
      <c r="G109" s="240"/>
      <c r="M109" s="241"/>
      <c r="N109" s="241"/>
    </row>
    <row r="110" spans="2:14" x14ac:dyDescent="0.2">
      <c r="E110" s="133"/>
      <c r="G110" s="240"/>
      <c r="M110" s="241"/>
      <c r="N110" s="241"/>
    </row>
    <row r="111" spans="2:14" x14ac:dyDescent="0.2">
      <c r="E111" s="133"/>
      <c r="G111" s="240"/>
      <c r="M111" s="241"/>
      <c r="N111" s="241"/>
    </row>
    <row r="112" spans="2:14" x14ac:dyDescent="0.2">
      <c r="E112" s="133"/>
      <c r="G112" s="240"/>
      <c r="M112" s="241"/>
      <c r="N112" s="241"/>
    </row>
    <row r="113" spans="5:14" x14ac:dyDescent="0.2">
      <c r="E113" s="133"/>
      <c r="G113" s="240"/>
      <c r="M113" s="241"/>
      <c r="N113" s="241"/>
    </row>
    <row r="114" spans="5:14" x14ac:dyDescent="0.2">
      <c r="E114" s="133"/>
      <c r="G114" s="240"/>
      <c r="M114" s="241"/>
      <c r="N114" s="241"/>
    </row>
    <row r="115" spans="5:14" x14ac:dyDescent="0.2">
      <c r="E115" s="133"/>
      <c r="G115" s="240"/>
      <c r="M115" s="241"/>
      <c r="N115" s="241"/>
    </row>
    <row r="116" spans="5:14" x14ac:dyDescent="0.2">
      <c r="E116" s="133"/>
      <c r="G116" s="240"/>
      <c r="M116" s="241"/>
      <c r="N116" s="241"/>
    </row>
    <row r="117" spans="5:14" x14ac:dyDescent="0.2">
      <c r="E117" s="133"/>
      <c r="G117" s="240"/>
      <c r="M117" s="241"/>
      <c r="N117" s="241"/>
    </row>
    <row r="118" spans="5:14" x14ac:dyDescent="0.2">
      <c r="E118" s="133"/>
      <c r="G118" s="240"/>
      <c r="M118" s="241"/>
      <c r="N118" s="241"/>
    </row>
    <row r="119" spans="5:14" x14ac:dyDescent="0.2">
      <c r="E119" s="133"/>
      <c r="G119" s="240"/>
      <c r="M119" s="241"/>
      <c r="N119" s="241"/>
    </row>
    <row r="120" spans="5:14" x14ac:dyDescent="0.2">
      <c r="E120" s="133"/>
      <c r="G120" s="240"/>
      <c r="M120" s="241"/>
      <c r="N120" s="241"/>
    </row>
    <row r="121" spans="5:14" x14ac:dyDescent="0.2">
      <c r="E121" s="133"/>
      <c r="G121" s="240"/>
      <c r="M121" s="241"/>
      <c r="N121" s="241"/>
    </row>
    <row r="122" spans="5:14" x14ac:dyDescent="0.2">
      <c r="E122" s="133"/>
      <c r="G122" s="240"/>
      <c r="M122" s="241"/>
      <c r="N122" s="241"/>
    </row>
    <row r="123" spans="5:14" x14ac:dyDescent="0.2">
      <c r="E123" s="133"/>
      <c r="G123" s="240"/>
      <c r="M123" s="241"/>
      <c r="N123" s="241"/>
    </row>
    <row r="124" spans="5:14" x14ac:dyDescent="0.2">
      <c r="E124" s="133"/>
      <c r="G124" s="240"/>
      <c r="M124" s="241"/>
      <c r="N124" s="241"/>
    </row>
    <row r="125" spans="5:14" x14ac:dyDescent="0.2">
      <c r="E125" s="133"/>
      <c r="G125" s="240"/>
      <c r="M125" s="241"/>
      <c r="N125" s="241"/>
    </row>
    <row r="126" spans="5:14" x14ac:dyDescent="0.2">
      <c r="E126" s="133"/>
      <c r="G126" s="240"/>
      <c r="M126" s="241"/>
      <c r="N126" s="241"/>
    </row>
    <row r="127" spans="5:14" x14ac:dyDescent="0.2">
      <c r="E127" s="133"/>
      <c r="G127" s="240"/>
      <c r="M127" s="241"/>
      <c r="N127" s="241"/>
    </row>
    <row r="128" spans="5:14" x14ac:dyDescent="0.2">
      <c r="E128" s="133"/>
      <c r="G128" s="240"/>
      <c r="M128" s="241"/>
      <c r="N128" s="241"/>
    </row>
    <row r="129" spans="5:14" x14ac:dyDescent="0.2">
      <c r="E129" s="133"/>
      <c r="G129" s="240"/>
      <c r="M129" s="241"/>
      <c r="N129" s="241"/>
    </row>
    <row r="130" spans="5:14" x14ac:dyDescent="0.2">
      <c r="E130" s="133"/>
      <c r="G130" s="240"/>
      <c r="M130" s="241"/>
      <c r="N130" s="241"/>
    </row>
    <row r="131" spans="5:14" x14ac:dyDescent="0.2">
      <c r="E131" s="133"/>
      <c r="G131" s="240"/>
      <c r="M131" s="241"/>
      <c r="N131" s="241"/>
    </row>
    <row r="132" spans="5:14" x14ac:dyDescent="0.2">
      <c r="E132" s="133"/>
      <c r="G132" s="240"/>
      <c r="M132" s="241"/>
      <c r="N132" s="241"/>
    </row>
    <row r="133" spans="5:14" x14ac:dyDescent="0.2">
      <c r="E133" s="133"/>
      <c r="G133" s="240"/>
      <c r="M133" s="241"/>
      <c r="N133" s="241"/>
    </row>
    <row r="134" spans="5:14" x14ac:dyDescent="0.2">
      <c r="E134" s="133"/>
      <c r="G134" s="240"/>
      <c r="M134" s="241"/>
      <c r="N134" s="241"/>
    </row>
    <row r="135" spans="5:14" x14ac:dyDescent="0.2">
      <c r="E135" s="133"/>
      <c r="G135" s="240"/>
      <c r="M135" s="241"/>
      <c r="N135" s="241"/>
    </row>
    <row r="136" spans="5:14" x14ac:dyDescent="0.2">
      <c r="E136" s="133"/>
      <c r="G136" s="240"/>
      <c r="M136" s="241"/>
      <c r="N136" s="241"/>
    </row>
    <row r="137" spans="5:14" x14ac:dyDescent="0.2">
      <c r="E137" s="133"/>
      <c r="G137" s="240"/>
      <c r="M137" s="241"/>
      <c r="N137" s="241"/>
    </row>
    <row r="138" spans="5:14" x14ac:dyDescent="0.2">
      <c r="E138" s="133"/>
      <c r="G138" s="240"/>
      <c r="M138" s="241"/>
      <c r="N138" s="241"/>
    </row>
    <row r="139" spans="5:14" x14ac:dyDescent="0.2">
      <c r="E139" s="133"/>
      <c r="G139" s="240"/>
      <c r="M139" s="241"/>
      <c r="N139" s="241"/>
    </row>
    <row r="140" spans="5:14" x14ac:dyDescent="0.2">
      <c r="E140" s="133"/>
      <c r="G140" s="240"/>
      <c r="M140" s="241"/>
      <c r="N140" s="241"/>
    </row>
    <row r="141" spans="5:14" x14ac:dyDescent="0.2">
      <c r="E141" s="133"/>
      <c r="G141" s="240"/>
      <c r="M141" s="241"/>
      <c r="N141" s="241"/>
    </row>
    <row r="142" spans="5:14" x14ac:dyDescent="0.2">
      <c r="E142" s="133"/>
      <c r="G142" s="240"/>
      <c r="M142" s="241"/>
      <c r="N142" s="241"/>
    </row>
    <row r="143" spans="5:14" x14ac:dyDescent="0.2">
      <c r="E143" s="133"/>
      <c r="G143" s="240"/>
      <c r="M143" s="241"/>
      <c r="N143" s="241"/>
    </row>
    <row r="144" spans="5:14" x14ac:dyDescent="0.2">
      <c r="E144" s="133"/>
      <c r="G144" s="240"/>
      <c r="M144" s="241"/>
      <c r="N144" s="241"/>
    </row>
    <row r="145" spans="5:14" x14ac:dyDescent="0.2">
      <c r="E145" s="133"/>
      <c r="G145" s="240"/>
      <c r="M145" s="241"/>
      <c r="N145" s="241"/>
    </row>
    <row r="146" spans="5:14" x14ac:dyDescent="0.2">
      <c r="E146" s="133"/>
      <c r="G146" s="240"/>
      <c r="M146" s="241"/>
      <c r="N146" s="241"/>
    </row>
    <row r="147" spans="5:14" x14ac:dyDescent="0.2">
      <c r="E147" s="133"/>
      <c r="G147" s="240"/>
      <c r="M147" s="241"/>
      <c r="N147" s="241"/>
    </row>
    <row r="148" spans="5:14" x14ac:dyDescent="0.2">
      <c r="E148" s="133"/>
      <c r="G148" s="240"/>
      <c r="M148" s="241"/>
      <c r="N148" s="241"/>
    </row>
    <row r="149" spans="5:14" x14ac:dyDescent="0.2">
      <c r="E149" s="133"/>
      <c r="G149" s="240"/>
      <c r="M149" s="241"/>
      <c r="N149" s="241"/>
    </row>
    <row r="150" spans="5:14" x14ac:dyDescent="0.2">
      <c r="E150" s="133"/>
      <c r="G150" s="240"/>
    </row>
    <row r="151" spans="5:14" x14ac:dyDescent="0.2">
      <c r="E151" s="133"/>
      <c r="G151" s="240"/>
    </row>
    <row r="152" spans="5:14" x14ac:dyDescent="0.2">
      <c r="E152" s="133"/>
      <c r="G152" s="240"/>
    </row>
    <row r="153" spans="5:14" x14ac:dyDescent="0.2">
      <c r="E153" s="133"/>
      <c r="G153" s="240"/>
    </row>
    <row r="154" spans="5:14" x14ac:dyDescent="0.2">
      <c r="E154" s="133"/>
      <c r="G154" s="240"/>
    </row>
    <row r="155" spans="5:14" x14ac:dyDescent="0.2">
      <c r="E155" s="133"/>
      <c r="G155" s="240"/>
    </row>
    <row r="156" spans="5:14" x14ac:dyDescent="0.2">
      <c r="E156" s="133"/>
      <c r="G156" s="240"/>
      <c r="J156" s="133"/>
      <c r="K156" s="133"/>
      <c r="L156" s="133"/>
      <c r="M156" s="133"/>
      <c r="N156" s="133"/>
    </row>
    <row r="157" spans="5:14" x14ac:dyDescent="0.2">
      <c r="E157" s="133"/>
      <c r="G157" s="240"/>
      <c r="J157" s="133"/>
      <c r="K157" s="133"/>
      <c r="L157" s="133"/>
      <c r="M157" s="133"/>
      <c r="N157" s="133"/>
    </row>
    <row r="158" spans="5:14" x14ac:dyDescent="0.2">
      <c r="E158" s="133"/>
      <c r="G158" s="240"/>
      <c r="J158" s="133"/>
      <c r="K158" s="133"/>
      <c r="L158" s="133"/>
      <c r="M158" s="133"/>
      <c r="N158" s="133"/>
    </row>
    <row r="159" spans="5:14" x14ac:dyDescent="0.2">
      <c r="E159" s="133"/>
      <c r="G159" s="240"/>
      <c r="J159" s="133"/>
      <c r="K159" s="133"/>
      <c r="L159" s="133"/>
      <c r="M159" s="133"/>
      <c r="N159" s="133"/>
    </row>
    <row r="160" spans="5:14" x14ac:dyDescent="0.2">
      <c r="E160" s="133"/>
      <c r="G160" s="240"/>
      <c r="J160" s="133"/>
      <c r="K160" s="133"/>
      <c r="L160" s="133"/>
      <c r="M160" s="133"/>
      <c r="N160" s="133"/>
    </row>
    <row r="161" spans="7:7" s="133" customFormat="1" x14ac:dyDescent="0.2">
      <c r="G161" s="240"/>
    </row>
    <row r="162" spans="7:7" s="133" customFormat="1" x14ac:dyDescent="0.2">
      <c r="G162" s="240"/>
    </row>
    <row r="163" spans="7:7" s="133" customFormat="1" x14ac:dyDescent="0.2">
      <c r="G163" s="240"/>
    </row>
    <row r="164" spans="7:7" s="133" customFormat="1" x14ac:dyDescent="0.2">
      <c r="G164" s="240"/>
    </row>
    <row r="165" spans="7:7" s="133" customFormat="1" x14ac:dyDescent="0.2">
      <c r="G165" s="240"/>
    </row>
    <row r="166" spans="7:7" s="133" customFormat="1" x14ac:dyDescent="0.2">
      <c r="G166" s="240"/>
    </row>
    <row r="167" spans="7:7" s="133" customFormat="1" x14ac:dyDescent="0.2">
      <c r="G167" s="240"/>
    </row>
    <row r="168" spans="7:7" s="133" customFormat="1" x14ac:dyDescent="0.2">
      <c r="G168" s="240"/>
    </row>
    <row r="169" spans="7:7" s="133" customFormat="1" x14ac:dyDescent="0.2">
      <c r="G169" s="240"/>
    </row>
    <row r="170" spans="7:7" s="133" customFormat="1" x14ac:dyDescent="0.2">
      <c r="G170" s="240"/>
    </row>
    <row r="171" spans="7:7" s="133" customFormat="1" x14ac:dyDescent="0.2">
      <c r="G171" s="240"/>
    </row>
    <row r="172" spans="7:7" s="133" customFormat="1" x14ac:dyDescent="0.2">
      <c r="G172" s="240"/>
    </row>
    <row r="173" spans="7:7" s="133" customFormat="1" x14ac:dyDescent="0.2">
      <c r="G173" s="240"/>
    </row>
    <row r="174" spans="7:7" s="133" customFormat="1" x14ac:dyDescent="0.2">
      <c r="G174" s="240"/>
    </row>
    <row r="175" spans="7:7" s="133" customFormat="1" x14ac:dyDescent="0.2">
      <c r="G175" s="240"/>
    </row>
    <row r="176" spans="7:7" s="133" customFormat="1" x14ac:dyDescent="0.2">
      <c r="G176" s="240"/>
    </row>
    <row r="177" spans="7:7" s="133" customFormat="1" x14ac:dyDescent="0.2">
      <c r="G177" s="240"/>
    </row>
    <row r="178" spans="7:7" s="133" customFormat="1" x14ac:dyDescent="0.2">
      <c r="G178" s="240"/>
    </row>
    <row r="179" spans="7:7" s="133" customFormat="1" x14ac:dyDescent="0.2">
      <c r="G179" s="240"/>
    </row>
    <row r="180" spans="7:7" s="133" customFormat="1" x14ac:dyDescent="0.2">
      <c r="G180" s="240"/>
    </row>
    <row r="181" spans="7:7" s="133" customFormat="1" x14ac:dyDescent="0.2">
      <c r="G181" s="240"/>
    </row>
    <row r="182" spans="7:7" s="133" customFormat="1" x14ac:dyDescent="0.2">
      <c r="G182" s="240"/>
    </row>
    <row r="183" spans="7:7" s="133" customFormat="1" x14ac:dyDescent="0.2">
      <c r="G183" s="240"/>
    </row>
    <row r="184" spans="7:7" s="133" customFormat="1" x14ac:dyDescent="0.2">
      <c r="G184" s="240"/>
    </row>
    <row r="185" spans="7:7" s="133" customFormat="1" x14ac:dyDescent="0.2">
      <c r="G185" s="240"/>
    </row>
    <row r="186" spans="7:7" s="133" customFormat="1" x14ac:dyDescent="0.2">
      <c r="G186" s="240"/>
    </row>
    <row r="187" spans="7:7" s="133" customFormat="1" x14ac:dyDescent="0.2">
      <c r="G187" s="240"/>
    </row>
    <row r="188" spans="7:7" s="133" customFormat="1" x14ac:dyDescent="0.2">
      <c r="G188" s="240"/>
    </row>
    <row r="189" spans="7:7" s="133" customFormat="1" x14ac:dyDescent="0.2">
      <c r="G189" s="240"/>
    </row>
    <row r="190" spans="7:7" s="133" customFormat="1" x14ac:dyDescent="0.2">
      <c r="G190" s="240"/>
    </row>
    <row r="191" spans="7:7" s="133" customFormat="1" x14ac:dyDescent="0.2">
      <c r="G191" s="240"/>
    </row>
    <row r="192" spans="7:7" s="133" customFormat="1" x14ac:dyDescent="0.2">
      <c r="G192" s="240"/>
    </row>
    <row r="193" spans="7:7" s="133" customFormat="1" x14ac:dyDescent="0.2">
      <c r="G193" s="240"/>
    </row>
    <row r="194" spans="7:7" s="133" customFormat="1" x14ac:dyDescent="0.2">
      <c r="G194" s="240"/>
    </row>
    <row r="195" spans="7:7" s="133" customFormat="1" x14ac:dyDescent="0.2">
      <c r="G195" s="240"/>
    </row>
    <row r="196" spans="7:7" s="133" customFormat="1" x14ac:dyDescent="0.2">
      <c r="G196" s="240"/>
    </row>
    <row r="197" spans="7:7" s="133" customFormat="1" x14ac:dyDescent="0.2">
      <c r="G197" s="240"/>
    </row>
    <row r="198" spans="7:7" s="133" customFormat="1" x14ac:dyDescent="0.2">
      <c r="G198" s="240"/>
    </row>
    <row r="199" spans="7:7" s="133" customFormat="1" x14ac:dyDescent="0.2">
      <c r="G199" s="240"/>
    </row>
    <row r="200" spans="7:7" s="133" customFormat="1" x14ac:dyDescent="0.2">
      <c r="G200" s="240"/>
    </row>
    <row r="201" spans="7:7" s="133" customFormat="1" x14ac:dyDescent="0.2">
      <c r="G201" s="240"/>
    </row>
    <row r="202" spans="7:7" s="133" customFormat="1" x14ac:dyDescent="0.2">
      <c r="G202" s="240"/>
    </row>
    <row r="203" spans="7:7" s="133" customFormat="1" x14ac:dyDescent="0.2">
      <c r="G203" s="240"/>
    </row>
    <row r="204" spans="7:7" s="133" customFormat="1" x14ac:dyDescent="0.2">
      <c r="G204" s="240"/>
    </row>
    <row r="205" spans="7:7" s="133" customFormat="1" x14ac:dyDescent="0.2">
      <c r="G205" s="240"/>
    </row>
    <row r="206" spans="7:7" s="133" customFormat="1" x14ac:dyDescent="0.2">
      <c r="G206" s="240"/>
    </row>
    <row r="207" spans="7:7" s="133" customFormat="1" x14ac:dyDescent="0.2">
      <c r="G207" s="240"/>
    </row>
    <row r="208" spans="7:7" s="133" customFormat="1" x14ac:dyDescent="0.2">
      <c r="G208" s="240"/>
    </row>
    <row r="209" spans="7:7" s="133" customFormat="1" x14ac:dyDescent="0.2">
      <c r="G209" s="240"/>
    </row>
    <row r="210" spans="7:7" s="133" customFormat="1" x14ac:dyDescent="0.2">
      <c r="G210" s="240"/>
    </row>
    <row r="211" spans="7:7" s="133" customFormat="1" x14ac:dyDescent="0.2">
      <c r="G211" s="240"/>
    </row>
    <row r="212" spans="7:7" s="133" customFormat="1" x14ac:dyDescent="0.2">
      <c r="G212" s="240"/>
    </row>
    <row r="213" spans="7:7" s="133" customFormat="1" x14ac:dyDescent="0.2">
      <c r="G213" s="240"/>
    </row>
    <row r="214" spans="7:7" s="133" customFormat="1" x14ac:dyDescent="0.2">
      <c r="G214" s="240"/>
    </row>
    <row r="215" spans="7:7" s="133" customFormat="1" x14ac:dyDescent="0.2">
      <c r="G215" s="240"/>
    </row>
    <row r="216" spans="7:7" s="133" customFormat="1" x14ac:dyDescent="0.2">
      <c r="G216" s="240"/>
    </row>
    <row r="217" spans="7:7" s="133" customFormat="1" x14ac:dyDescent="0.2">
      <c r="G217" s="240"/>
    </row>
    <row r="218" spans="7:7" s="133" customFormat="1" x14ac:dyDescent="0.2">
      <c r="G218" s="240"/>
    </row>
    <row r="219" spans="7:7" s="133" customFormat="1" x14ac:dyDescent="0.2">
      <c r="G219" s="240"/>
    </row>
    <row r="220" spans="7:7" s="133" customFormat="1" x14ac:dyDescent="0.2">
      <c r="G220" s="240"/>
    </row>
    <row r="221" spans="7:7" s="133" customFormat="1" x14ac:dyDescent="0.2">
      <c r="G221" s="240"/>
    </row>
    <row r="222" spans="7:7" s="133" customFormat="1" x14ac:dyDescent="0.2">
      <c r="G222" s="240"/>
    </row>
    <row r="223" spans="7:7" s="133" customFormat="1" x14ac:dyDescent="0.2">
      <c r="G223" s="240"/>
    </row>
    <row r="224" spans="7:7" s="133" customFormat="1" x14ac:dyDescent="0.2">
      <c r="G224" s="240"/>
    </row>
    <row r="225" spans="7:7" s="133" customFormat="1" x14ac:dyDescent="0.2">
      <c r="G225" s="240"/>
    </row>
    <row r="226" spans="7:7" s="133" customFormat="1" x14ac:dyDescent="0.2">
      <c r="G226" s="240"/>
    </row>
    <row r="227" spans="7:7" s="133" customFormat="1" x14ac:dyDescent="0.2">
      <c r="G227" s="240"/>
    </row>
    <row r="228" spans="7:7" s="133" customFormat="1" x14ac:dyDescent="0.2">
      <c r="G228" s="240"/>
    </row>
    <row r="229" spans="7:7" s="133" customFormat="1" x14ac:dyDescent="0.2">
      <c r="G229" s="240"/>
    </row>
    <row r="230" spans="7:7" s="133" customFormat="1" x14ac:dyDescent="0.2">
      <c r="G230" s="240"/>
    </row>
    <row r="231" spans="7:7" s="133" customFormat="1" x14ac:dyDescent="0.2">
      <c r="G231" s="240"/>
    </row>
    <row r="232" spans="7:7" s="133" customFormat="1" x14ac:dyDescent="0.2">
      <c r="G232" s="240"/>
    </row>
    <row r="233" spans="7:7" s="133" customFormat="1" x14ac:dyDescent="0.2">
      <c r="G233" s="240"/>
    </row>
    <row r="234" spans="7:7" s="133" customFormat="1" x14ac:dyDescent="0.2">
      <c r="G234" s="240"/>
    </row>
    <row r="235" spans="7:7" s="133" customFormat="1" x14ac:dyDescent="0.2">
      <c r="G235" s="240"/>
    </row>
    <row r="236" spans="7:7" s="133" customFormat="1" x14ac:dyDescent="0.2">
      <c r="G236" s="240"/>
    </row>
    <row r="237" spans="7:7" s="133" customFormat="1" x14ac:dyDescent="0.2">
      <c r="G237" s="240"/>
    </row>
    <row r="238" spans="7:7" s="133" customFormat="1" x14ac:dyDescent="0.2">
      <c r="G238" s="240"/>
    </row>
    <row r="239" spans="7:7" s="133" customFormat="1" x14ac:dyDescent="0.2">
      <c r="G239" s="240"/>
    </row>
    <row r="240" spans="7:7" s="133" customFormat="1" x14ac:dyDescent="0.2">
      <c r="G240" s="240"/>
    </row>
    <row r="241" spans="7:7" s="133" customFormat="1" x14ac:dyDescent="0.2">
      <c r="G241" s="240"/>
    </row>
    <row r="242" spans="7:7" s="133" customFormat="1" x14ac:dyDescent="0.2">
      <c r="G242" s="240"/>
    </row>
    <row r="243" spans="7:7" s="133" customFormat="1" x14ac:dyDescent="0.2">
      <c r="G243" s="240"/>
    </row>
    <row r="244" spans="7:7" s="133" customFormat="1" x14ac:dyDescent="0.2">
      <c r="G244" s="240"/>
    </row>
    <row r="245" spans="7:7" s="133" customFormat="1" x14ac:dyDescent="0.2">
      <c r="G245" s="240"/>
    </row>
    <row r="246" spans="7:7" s="133" customFormat="1" x14ac:dyDescent="0.2">
      <c r="G246" s="240"/>
    </row>
    <row r="247" spans="7:7" s="133" customFormat="1" x14ac:dyDescent="0.2">
      <c r="G247" s="240"/>
    </row>
    <row r="248" spans="7:7" s="133" customFormat="1" x14ac:dyDescent="0.2">
      <c r="G248" s="240"/>
    </row>
    <row r="249" spans="7:7" s="133" customFormat="1" x14ac:dyDescent="0.2">
      <c r="G249" s="240"/>
    </row>
    <row r="250" spans="7:7" s="133" customFormat="1" x14ac:dyDescent="0.2">
      <c r="G250" s="240"/>
    </row>
    <row r="251" spans="7:7" s="133" customFormat="1" x14ac:dyDescent="0.2">
      <c r="G251" s="240"/>
    </row>
    <row r="252" spans="7:7" s="133" customFormat="1" x14ac:dyDescent="0.2">
      <c r="G252" s="240"/>
    </row>
    <row r="253" spans="7:7" s="133" customFormat="1" x14ac:dyDescent="0.2">
      <c r="G253" s="240"/>
    </row>
    <row r="254" spans="7:7" s="133" customFormat="1" x14ac:dyDescent="0.2">
      <c r="G254" s="240"/>
    </row>
    <row r="255" spans="7:7" s="133" customFormat="1" x14ac:dyDescent="0.2">
      <c r="G255" s="240"/>
    </row>
    <row r="256" spans="7:7" s="133" customFormat="1" x14ac:dyDescent="0.2">
      <c r="G256" s="240"/>
    </row>
    <row r="257" spans="7:7" s="133" customFormat="1" x14ac:dyDescent="0.2">
      <c r="G257" s="240"/>
    </row>
    <row r="258" spans="7:7" s="133" customFormat="1" x14ac:dyDescent="0.2">
      <c r="G258" s="240"/>
    </row>
    <row r="259" spans="7:7" s="133" customFormat="1" x14ac:dyDescent="0.2">
      <c r="G259" s="240"/>
    </row>
    <row r="260" spans="7:7" s="133" customFormat="1" x14ac:dyDescent="0.2">
      <c r="G260" s="240"/>
    </row>
    <row r="261" spans="7:7" s="133" customFormat="1" x14ac:dyDescent="0.2">
      <c r="G261" s="240"/>
    </row>
    <row r="262" spans="7:7" s="133" customFormat="1" x14ac:dyDescent="0.2">
      <c r="G262" s="240"/>
    </row>
    <row r="263" spans="7:7" s="133" customFormat="1" x14ac:dyDescent="0.2">
      <c r="G263" s="240"/>
    </row>
    <row r="264" spans="7:7" s="133" customFormat="1" x14ac:dyDescent="0.2">
      <c r="G264" s="240"/>
    </row>
    <row r="265" spans="7:7" s="133" customFormat="1" x14ac:dyDescent="0.2">
      <c r="G265" s="240"/>
    </row>
    <row r="266" spans="7:7" s="133" customFormat="1" x14ac:dyDescent="0.2">
      <c r="G266" s="240"/>
    </row>
    <row r="267" spans="7:7" s="133" customFormat="1" x14ac:dyDescent="0.2">
      <c r="G267" s="240"/>
    </row>
    <row r="268" spans="7:7" s="133" customFormat="1" x14ac:dyDescent="0.2">
      <c r="G268" s="240"/>
    </row>
    <row r="269" spans="7:7" s="133" customFormat="1" x14ac:dyDescent="0.2">
      <c r="G269" s="240"/>
    </row>
    <row r="270" spans="7:7" s="133" customFormat="1" x14ac:dyDescent="0.2">
      <c r="G270" s="240"/>
    </row>
    <row r="271" spans="7:7" s="133" customFormat="1" x14ac:dyDescent="0.2">
      <c r="G271" s="240"/>
    </row>
    <row r="272" spans="7:7" s="133" customFormat="1" x14ac:dyDescent="0.2">
      <c r="G272" s="240"/>
    </row>
    <row r="273" spans="7:7" s="133" customFormat="1" x14ac:dyDescent="0.2">
      <c r="G273" s="240"/>
    </row>
    <row r="274" spans="7:7" s="133" customFormat="1" x14ac:dyDescent="0.2">
      <c r="G274" s="240"/>
    </row>
    <row r="275" spans="7:7" s="133" customFormat="1" x14ac:dyDescent="0.2">
      <c r="G275" s="240"/>
    </row>
    <row r="276" spans="7:7" s="133" customFormat="1" x14ac:dyDescent="0.2">
      <c r="G276" s="240"/>
    </row>
    <row r="277" spans="7:7" s="133" customFormat="1" x14ac:dyDescent="0.2">
      <c r="G277" s="240"/>
    </row>
    <row r="278" spans="7:7" s="133" customFormat="1" x14ac:dyDescent="0.2">
      <c r="G278" s="240"/>
    </row>
    <row r="279" spans="7:7" s="133" customFormat="1" x14ac:dyDescent="0.2">
      <c r="G279" s="240"/>
    </row>
    <row r="280" spans="7:7" s="133" customFormat="1" x14ac:dyDescent="0.2">
      <c r="G280" s="240"/>
    </row>
    <row r="281" spans="7:7" s="133" customFormat="1" x14ac:dyDescent="0.2">
      <c r="G281" s="240"/>
    </row>
    <row r="282" spans="7:7" s="133" customFormat="1" x14ac:dyDescent="0.2">
      <c r="G282" s="240"/>
    </row>
    <row r="283" spans="7:7" s="133" customFormat="1" x14ac:dyDescent="0.2">
      <c r="G283" s="240"/>
    </row>
    <row r="284" spans="7:7" s="133" customFormat="1" x14ac:dyDescent="0.2">
      <c r="G284" s="240"/>
    </row>
    <row r="285" spans="7:7" s="133" customFormat="1" x14ac:dyDescent="0.2">
      <c r="G285" s="240"/>
    </row>
    <row r="286" spans="7:7" s="133" customFormat="1" x14ac:dyDescent="0.2">
      <c r="G286" s="240"/>
    </row>
    <row r="287" spans="7:7" s="133" customFormat="1" x14ac:dyDescent="0.2">
      <c r="G287" s="240"/>
    </row>
    <row r="288" spans="7:7" s="133" customFormat="1" x14ac:dyDescent="0.2">
      <c r="G288" s="240"/>
    </row>
    <row r="289" spans="7:7" s="133" customFormat="1" x14ac:dyDescent="0.2">
      <c r="G289" s="240"/>
    </row>
    <row r="290" spans="7:7" s="133" customFormat="1" x14ac:dyDescent="0.2">
      <c r="G290" s="240"/>
    </row>
    <row r="291" spans="7:7" s="133" customFormat="1" x14ac:dyDescent="0.2">
      <c r="G291" s="240"/>
    </row>
    <row r="292" spans="7:7" s="133" customFormat="1" x14ac:dyDescent="0.2">
      <c r="G292" s="240"/>
    </row>
    <row r="293" spans="7:7" s="133" customFormat="1" x14ac:dyDescent="0.2">
      <c r="G293" s="240"/>
    </row>
    <row r="294" spans="7:7" s="133" customFormat="1" x14ac:dyDescent="0.2">
      <c r="G294" s="240"/>
    </row>
    <row r="295" spans="7:7" s="133" customFormat="1" x14ac:dyDescent="0.2">
      <c r="G295" s="240"/>
    </row>
    <row r="296" spans="7:7" s="133" customFormat="1" x14ac:dyDescent="0.2">
      <c r="G296" s="240"/>
    </row>
    <row r="297" spans="7:7" s="133" customFormat="1" x14ac:dyDescent="0.2">
      <c r="G297" s="240"/>
    </row>
    <row r="298" spans="7:7" s="133" customFormat="1" x14ac:dyDescent="0.2">
      <c r="G298" s="240"/>
    </row>
    <row r="299" spans="7:7" s="133" customFormat="1" x14ac:dyDescent="0.2">
      <c r="G299" s="240"/>
    </row>
    <row r="300" spans="7:7" s="133" customFormat="1" x14ac:dyDescent="0.2">
      <c r="G300" s="240"/>
    </row>
    <row r="301" spans="7:7" s="133" customFormat="1" x14ac:dyDescent="0.2">
      <c r="G301" s="240"/>
    </row>
    <row r="302" spans="7:7" s="133" customFormat="1" x14ac:dyDescent="0.2">
      <c r="G302" s="240"/>
    </row>
    <row r="303" spans="7:7" s="133" customFormat="1" x14ac:dyDescent="0.2">
      <c r="G303" s="240"/>
    </row>
    <row r="304" spans="7:7" s="133" customFormat="1" x14ac:dyDescent="0.2">
      <c r="G304" s="240"/>
    </row>
    <row r="305" spans="7:7" s="133" customFormat="1" x14ac:dyDescent="0.2">
      <c r="G305" s="240"/>
    </row>
    <row r="306" spans="7:7" s="133" customFormat="1" x14ac:dyDescent="0.2">
      <c r="G306" s="240"/>
    </row>
    <row r="307" spans="7:7" s="133" customFormat="1" x14ac:dyDescent="0.2">
      <c r="G307" s="240"/>
    </row>
    <row r="308" spans="7:7" s="133" customFormat="1" x14ac:dyDescent="0.2">
      <c r="G308" s="240"/>
    </row>
    <row r="309" spans="7:7" s="133" customFormat="1" x14ac:dyDescent="0.2">
      <c r="G309" s="240"/>
    </row>
    <row r="310" spans="7:7" s="133" customFormat="1" x14ac:dyDescent="0.2">
      <c r="G310" s="240"/>
    </row>
    <row r="311" spans="7:7" s="133" customFormat="1" x14ac:dyDescent="0.2">
      <c r="G311" s="240"/>
    </row>
    <row r="312" spans="7:7" s="133" customFormat="1" x14ac:dyDescent="0.2">
      <c r="G312" s="240"/>
    </row>
    <row r="313" spans="7:7" s="133" customFormat="1" x14ac:dyDescent="0.2">
      <c r="G313" s="240"/>
    </row>
    <row r="314" spans="7:7" s="133" customFormat="1" x14ac:dyDescent="0.2">
      <c r="G314" s="240"/>
    </row>
    <row r="315" spans="7:7" s="133" customFormat="1" x14ac:dyDescent="0.2">
      <c r="G315" s="240"/>
    </row>
    <row r="316" spans="7:7" s="133" customFormat="1" x14ac:dyDescent="0.2">
      <c r="G316" s="240"/>
    </row>
    <row r="317" spans="7:7" s="133" customFormat="1" x14ac:dyDescent="0.2">
      <c r="G317" s="240"/>
    </row>
    <row r="318" spans="7:7" s="133" customFormat="1" x14ac:dyDescent="0.2">
      <c r="G318" s="240"/>
    </row>
    <row r="319" spans="7:7" s="133" customFormat="1" x14ac:dyDescent="0.2">
      <c r="G319" s="240"/>
    </row>
    <row r="320" spans="7:7" s="133" customFormat="1" x14ac:dyDescent="0.2">
      <c r="G320" s="240"/>
    </row>
    <row r="321" spans="7:7" s="133" customFormat="1" x14ac:dyDescent="0.2">
      <c r="G321" s="240"/>
    </row>
    <row r="322" spans="7:7" s="133" customFormat="1" x14ac:dyDescent="0.2">
      <c r="G322" s="240"/>
    </row>
    <row r="323" spans="7:7" s="133" customFormat="1" x14ac:dyDescent="0.2">
      <c r="G323" s="240"/>
    </row>
    <row r="324" spans="7:7" s="133" customFormat="1" x14ac:dyDescent="0.2">
      <c r="G324" s="240"/>
    </row>
    <row r="325" spans="7:7" s="133" customFormat="1" x14ac:dyDescent="0.2">
      <c r="G325" s="240"/>
    </row>
    <row r="326" spans="7:7" s="133" customFormat="1" x14ac:dyDescent="0.2">
      <c r="G326" s="240"/>
    </row>
    <row r="327" spans="7:7" s="133" customFormat="1" x14ac:dyDescent="0.2">
      <c r="G327" s="240"/>
    </row>
    <row r="328" spans="7:7" s="133" customFormat="1" x14ac:dyDescent="0.2">
      <c r="G328" s="240"/>
    </row>
    <row r="329" spans="7:7" s="133" customFormat="1" x14ac:dyDescent="0.2">
      <c r="G329" s="240"/>
    </row>
    <row r="330" spans="7:7" s="133" customFormat="1" x14ac:dyDescent="0.2">
      <c r="G330" s="240"/>
    </row>
    <row r="331" spans="7:7" s="133" customFormat="1" x14ac:dyDescent="0.2">
      <c r="G331" s="240"/>
    </row>
    <row r="332" spans="7:7" s="133" customFormat="1" x14ac:dyDescent="0.2">
      <c r="G332" s="240"/>
    </row>
    <row r="333" spans="7:7" s="133" customFormat="1" x14ac:dyDescent="0.2">
      <c r="G333" s="240"/>
    </row>
    <row r="334" spans="7:7" s="133" customFormat="1" x14ac:dyDescent="0.2">
      <c r="G334" s="240"/>
    </row>
    <row r="335" spans="7:7" s="133" customFormat="1" x14ac:dyDescent="0.2">
      <c r="G335" s="240"/>
    </row>
    <row r="336" spans="7:7" s="133" customFormat="1" x14ac:dyDescent="0.2">
      <c r="G336" s="240"/>
    </row>
    <row r="337" spans="7:7" s="133" customFormat="1" x14ac:dyDescent="0.2">
      <c r="G337" s="240"/>
    </row>
    <row r="338" spans="7:7" s="133" customFormat="1" x14ac:dyDescent="0.2">
      <c r="G338" s="240"/>
    </row>
    <row r="339" spans="7:7" s="133" customFormat="1" x14ac:dyDescent="0.2">
      <c r="G339" s="240"/>
    </row>
    <row r="340" spans="7:7" s="133" customFormat="1" x14ac:dyDescent="0.2">
      <c r="G340" s="240"/>
    </row>
    <row r="341" spans="7:7" s="133" customFormat="1" x14ac:dyDescent="0.2">
      <c r="G341" s="240"/>
    </row>
    <row r="342" spans="7:7" s="133" customFormat="1" x14ac:dyDescent="0.2">
      <c r="G342" s="240"/>
    </row>
    <row r="343" spans="7:7" s="133" customFormat="1" x14ac:dyDescent="0.2">
      <c r="G343" s="240"/>
    </row>
    <row r="344" spans="7:7" s="133" customFormat="1" x14ac:dyDescent="0.2">
      <c r="G344" s="240"/>
    </row>
    <row r="345" spans="7:7" s="133" customFormat="1" x14ac:dyDescent="0.2">
      <c r="G345" s="240"/>
    </row>
    <row r="346" spans="7:7" s="133" customFormat="1" x14ac:dyDescent="0.2">
      <c r="G346" s="240"/>
    </row>
    <row r="347" spans="7:7" s="133" customFormat="1" x14ac:dyDescent="0.2">
      <c r="G347" s="240"/>
    </row>
    <row r="348" spans="7:7" s="133" customFormat="1" x14ac:dyDescent="0.2">
      <c r="G348" s="240"/>
    </row>
    <row r="349" spans="7:7" s="133" customFormat="1" x14ac:dyDescent="0.2">
      <c r="G349" s="240"/>
    </row>
    <row r="350" spans="7:7" s="133" customFormat="1" x14ac:dyDescent="0.2">
      <c r="G350" s="240"/>
    </row>
    <row r="351" spans="7:7" s="133" customFormat="1" x14ac:dyDescent="0.2">
      <c r="G351" s="240"/>
    </row>
    <row r="352" spans="7:7" s="133" customFormat="1" x14ac:dyDescent="0.2">
      <c r="G352" s="240"/>
    </row>
    <row r="353" spans="7:7" s="133" customFormat="1" x14ac:dyDescent="0.2">
      <c r="G353" s="240"/>
    </row>
    <row r="354" spans="7:7" s="133" customFormat="1" x14ac:dyDescent="0.2">
      <c r="G354" s="240"/>
    </row>
    <row r="355" spans="7:7" s="133" customFormat="1" x14ac:dyDescent="0.2">
      <c r="G355" s="240"/>
    </row>
    <row r="356" spans="7:7" s="133" customFormat="1" x14ac:dyDescent="0.2">
      <c r="G356" s="240"/>
    </row>
    <row r="357" spans="7:7" s="133" customFormat="1" x14ac:dyDescent="0.2">
      <c r="G357" s="240"/>
    </row>
    <row r="358" spans="7:7" s="133" customFormat="1" x14ac:dyDescent="0.2">
      <c r="G358" s="240"/>
    </row>
    <row r="359" spans="7:7" s="133" customFormat="1" x14ac:dyDescent="0.2">
      <c r="G359" s="240"/>
    </row>
    <row r="360" spans="7:7" s="133" customFormat="1" x14ac:dyDescent="0.2">
      <c r="G360" s="240"/>
    </row>
    <row r="361" spans="7:7" s="133" customFormat="1" x14ac:dyDescent="0.2">
      <c r="G361" s="240"/>
    </row>
    <row r="362" spans="7:7" s="133" customFormat="1" x14ac:dyDescent="0.2">
      <c r="G362" s="240"/>
    </row>
    <row r="363" spans="7:7" s="133" customFormat="1" x14ac:dyDescent="0.2">
      <c r="G363" s="240"/>
    </row>
    <row r="364" spans="7:7" s="133" customFormat="1" x14ac:dyDescent="0.2">
      <c r="G364" s="240"/>
    </row>
    <row r="365" spans="7:7" s="133" customFormat="1" x14ac:dyDescent="0.2">
      <c r="G365" s="240"/>
    </row>
    <row r="366" spans="7:7" s="133" customFormat="1" x14ac:dyDescent="0.2">
      <c r="G366" s="240"/>
    </row>
    <row r="367" spans="7:7" s="133" customFormat="1" x14ac:dyDescent="0.2">
      <c r="G367" s="240"/>
    </row>
    <row r="368" spans="7:7" s="133" customFormat="1" x14ac:dyDescent="0.2">
      <c r="G368" s="240"/>
    </row>
    <row r="369" spans="7:7" s="133" customFormat="1" x14ac:dyDescent="0.2">
      <c r="G369" s="240"/>
    </row>
    <row r="370" spans="7:7" s="133" customFormat="1" x14ac:dyDescent="0.2">
      <c r="G370" s="240"/>
    </row>
    <row r="371" spans="7:7" s="133" customFormat="1" x14ac:dyDescent="0.2">
      <c r="G371" s="240"/>
    </row>
    <row r="372" spans="7:7" s="133" customFormat="1" x14ac:dyDescent="0.2">
      <c r="G372" s="240"/>
    </row>
    <row r="373" spans="7:7" s="133" customFormat="1" x14ac:dyDescent="0.2">
      <c r="G373" s="240"/>
    </row>
    <row r="374" spans="7:7" s="133" customFormat="1" x14ac:dyDescent="0.2">
      <c r="G374" s="240"/>
    </row>
    <row r="375" spans="7:7" s="133" customFormat="1" x14ac:dyDescent="0.2">
      <c r="G375" s="240"/>
    </row>
    <row r="376" spans="7:7" s="133" customFormat="1" x14ac:dyDescent="0.2">
      <c r="G376" s="240"/>
    </row>
    <row r="377" spans="7:7" s="133" customFormat="1" x14ac:dyDescent="0.2">
      <c r="G377" s="240"/>
    </row>
    <row r="378" spans="7:7" s="133" customFormat="1" x14ac:dyDescent="0.2">
      <c r="G378" s="240"/>
    </row>
    <row r="379" spans="7:7" s="133" customFormat="1" x14ac:dyDescent="0.2">
      <c r="G379" s="240"/>
    </row>
    <row r="380" spans="7:7" s="133" customFormat="1" x14ac:dyDescent="0.2">
      <c r="G380" s="240"/>
    </row>
    <row r="381" spans="7:7" s="133" customFormat="1" x14ac:dyDescent="0.2">
      <c r="G381" s="240"/>
    </row>
    <row r="382" spans="7:7" s="133" customFormat="1" x14ac:dyDescent="0.2">
      <c r="G382" s="240"/>
    </row>
    <row r="383" spans="7:7" s="133" customFormat="1" x14ac:dyDescent="0.2">
      <c r="G383" s="240"/>
    </row>
    <row r="384" spans="7:7" s="133" customFormat="1" x14ac:dyDescent="0.2">
      <c r="G384" s="240"/>
    </row>
    <row r="385" spans="7:7" s="133" customFormat="1" x14ac:dyDescent="0.2">
      <c r="G385" s="240"/>
    </row>
    <row r="386" spans="7:7" s="133" customFormat="1" x14ac:dyDescent="0.2">
      <c r="G386" s="240"/>
    </row>
    <row r="387" spans="7:7" s="133" customFormat="1" x14ac:dyDescent="0.2">
      <c r="G387" s="240"/>
    </row>
    <row r="388" spans="7:7" s="133" customFormat="1" x14ac:dyDescent="0.2">
      <c r="G388" s="240"/>
    </row>
    <row r="389" spans="7:7" s="133" customFormat="1" x14ac:dyDescent="0.2">
      <c r="G389" s="240"/>
    </row>
    <row r="390" spans="7:7" s="133" customFormat="1" x14ac:dyDescent="0.2">
      <c r="G390" s="240"/>
    </row>
    <row r="391" spans="7:7" s="133" customFormat="1" x14ac:dyDescent="0.2">
      <c r="G391" s="240"/>
    </row>
    <row r="392" spans="7:7" s="133" customFormat="1" x14ac:dyDescent="0.2">
      <c r="G392" s="240"/>
    </row>
    <row r="393" spans="7:7" s="133" customFormat="1" x14ac:dyDescent="0.2">
      <c r="G393" s="240"/>
    </row>
    <row r="394" spans="7:7" s="133" customFormat="1" x14ac:dyDescent="0.2">
      <c r="G394" s="240"/>
    </row>
    <row r="395" spans="7:7" s="133" customFormat="1" x14ac:dyDescent="0.2">
      <c r="G395" s="240"/>
    </row>
    <row r="396" spans="7:7" s="133" customFormat="1" x14ac:dyDescent="0.2">
      <c r="G396" s="240"/>
    </row>
    <row r="397" spans="7:7" s="133" customFormat="1" x14ac:dyDescent="0.2">
      <c r="G397" s="240"/>
    </row>
    <row r="398" spans="7:7" s="133" customFormat="1" x14ac:dyDescent="0.2">
      <c r="G398" s="240"/>
    </row>
    <row r="399" spans="7:7" s="133" customFormat="1" x14ac:dyDescent="0.2">
      <c r="G399" s="240"/>
    </row>
    <row r="400" spans="7:7" s="133" customFormat="1" x14ac:dyDescent="0.2">
      <c r="G400" s="240"/>
    </row>
    <row r="401" spans="7:7" s="133" customFormat="1" x14ac:dyDescent="0.2">
      <c r="G401" s="240"/>
    </row>
    <row r="402" spans="7:7" s="133" customFormat="1" x14ac:dyDescent="0.2">
      <c r="G402" s="240"/>
    </row>
    <row r="403" spans="7:7" s="133" customFormat="1" x14ac:dyDescent="0.2">
      <c r="G403" s="240"/>
    </row>
    <row r="404" spans="7:7" s="133" customFormat="1" x14ac:dyDescent="0.2">
      <c r="G404" s="240"/>
    </row>
    <row r="405" spans="7:7" s="133" customFormat="1" x14ac:dyDescent="0.2">
      <c r="G405" s="240"/>
    </row>
    <row r="406" spans="7:7" s="133" customFormat="1" x14ac:dyDescent="0.2">
      <c r="G406" s="240"/>
    </row>
    <row r="407" spans="7:7" s="133" customFormat="1" x14ac:dyDescent="0.2">
      <c r="G407" s="240"/>
    </row>
    <row r="408" spans="7:7" s="133" customFormat="1" x14ac:dyDescent="0.2">
      <c r="G408" s="240"/>
    </row>
    <row r="409" spans="7:7" s="133" customFormat="1" x14ac:dyDescent="0.2">
      <c r="G409" s="240"/>
    </row>
    <row r="410" spans="7:7" s="133" customFormat="1" x14ac:dyDescent="0.2">
      <c r="G410" s="240"/>
    </row>
    <row r="411" spans="7:7" s="133" customFormat="1" x14ac:dyDescent="0.2">
      <c r="G411" s="240"/>
    </row>
    <row r="412" spans="7:7" s="133" customFormat="1" x14ac:dyDescent="0.2">
      <c r="G412" s="240"/>
    </row>
    <row r="413" spans="7:7" s="133" customFormat="1" x14ac:dyDescent="0.2">
      <c r="G413" s="240"/>
    </row>
    <row r="414" spans="7:7" s="133" customFormat="1" x14ac:dyDescent="0.2">
      <c r="G414" s="240"/>
    </row>
    <row r="415" spans="7:7" s="133" customFormat="1" x14ac:dyDescent="0.2">
      <c r="G415" s="240"/>
    </row>
    <row r="416" spans="7:7" s="133" customFormat="1" x14ac:dyDescent="0.2">
      <c r="G416" s="240"/>
    </row>
    <row r="417" spans="7:7" s="133" customFormat="1" x14ac:dyDescent="0.2">
      <c r="G417" s="240"/>
    </row>
    <row r="418" spans="7:7" s="133" customFormat="1" x14ac:dyDescent="0.2">
      <c r="G418" s="240"/>
    </row>
    <row r="419" spans="7:7" s="133" customFormat="1" x14ac:dyDescent="0.2">
      <c r="G419" s="240"/>
    </row>
    <row r="420" spans="7:7" s="133" customFormat="1" x14ac:dyDescent="0.2">
      <c r="G420" s="240"/>
    </row>
    <row r="421" spans="7:7" s="133" customFormat="1" x14ac:dyDescent="0.2">
      <c r="G421" s="240"/>
    </row>
    <row r="422" spans="7:7" s="133" customFormat="1" x14ac:dyDescent="0.2">
      <c r="G422" s="240"/>
    </row>
    <row r="423" spans="7:7" s="133" customFormat="1" x14ac:dyDescent="0.2">
      <c r="G423" s="240"/>
    </row>
    <row r="424" spans="7:7" s="133" customFormat="1" x14ac:dyDescent="0.2">
      <c r="G424" s="240"/>
    </row>
    <row r="425" spans="7:7" s="133" customFormat="1" x14ac:dyDescent="0.2">
      <c r="G425" s="240"/>
    </row>
    <row r="426" spans="7:7" s="133" customFormat="1" x14ac:dyDescent="0.2">
      <c r="G426" s="240"/>
    </row>
    <row r="427" spans="7:7" s="133" customFormat="1" x14ac:dyDescent="0.2">
      <c r="G427" s="240"/>
    </row>
    <row r="428" spans="7:7" s="133" customFormat="1" x14ac:dyDescent="0.2">
      <c r="G428" s="240"/>
    </row>
    <row r="429" spans="7:7" s="133" customFormat="1" x14ac:dyDescent="0.2">
      <c r="G429" s="240"/>
    </row>
    <row r="430" spans="7:7" s="133" customFormat="1" x14ac:dyDescent="0.2">
      <c r="G430" s="240"/>
    </row>
    <row r="431" spans="7:7" s="133" customFormat="1" x14ac:dyDescent="0.2">
      <c r="G431" s="240"/>
    </row>
    <row r="432" spans="7:7" s="133" customFormat="1" x14ac:dyDescent="0.2">
      <c r="G432" s="240"/>
    </row>
    <row r="433" spans="7:7" s="133" customFormat="1" x14ac:dyDescent="0.2">
      <c r="G433" s="240"/>
    </row>
    <row r="434" spans="7:7" s="133" customFormat="1" x14ac:dyDescent="0.2">
      <c r="G434" s="240"/>
    </row>
    <row r="435" spans="7:7" s="133" customFormat="1" x14ac:dyDescent="0.2">
      <c r="G435" s="240"/>
    </row>
    <row r="436" spans="7:7" s="133" customFormat="1" x14ac:dyDescent="0.2">
      <c r="G436" s="240"/>
    </row>
    <row r="437" spans="7:7" s="133" customFormat="1" x14ac:dyDescent="0.2">
      <c r="G437" s="240"/>
    </row>
    <row r="438" spans="7:7" s="133" customFormat="1" x14ac:dyDescent="0.2">
      <c r="G438" s="240"/>
    </row>
    <row r="439" spans="7:7" s="133" customFormat="1" x14ac:dyDescent="0.2">
      <c r="G439" s="240"/>
    </row>
    <row r="440" spans="7:7" s="133" customFormat="1" x14ac:dyDescent="0.2">
      <c r="G440" s="240"/>
    </row>
    <row r="441" spans="7:7" s="133" customFormat="1" x14ac:dyDescent="0.2">
      <c r="G441" s="240"/>
    </row>
    <row r="442" spans="7:7" s="133" customFormat="1" x14ac:dyDescent="0.2">
      <c r="G442" s="240"/>
    </row>
    <row r="443" spans="7:7" s="133" customFormat="1" x14ac:dyDescent="0.2">
      <c r="G443" s="240"/>
    </row>
    <row r="444" spans="7:7" s="133" customFormat="1" x14ac:dyDescent="0.2">
      <c r="G444" s="240"/>
    </row>
    <row r="445" spans="7:7" s="133" customFormat="1" x14ac:dyDescent="0.2">
      <c r="G445" s="240"/>
    </row>
    <row r="446" spans="7:7" s="133" customFormat="1" x14ac:dyDescent="0.2">
      <c r="G446" s="240"/>
    </row>
    <row r="447" spans="7:7" s="133" customFormat="1" x14ac:dyDescent="0.2">
      <c r="G447" s="240"/>
    </row>
    <row r="448" spans="7:7" s="133" customFormat="1" x14ac:dyDescent="0.2">
      <c r="G448" s="240"/>
    </row>
    <row r="449" spans="7:7" s="133" customFormat="1" x14ac:dyDescent="0.2">
      <c r="G449" s="240"/>
    </row>
    <row r="450" spans="7:7" s="133" customFormat="1" x14ac:dyDescent="0.2">
      <c r="G450" s="240"/>
    </row>
    <row r="451" spans="7:7" s="133" customFormat="1" x14ac:dyDescent="0.2">
      <c r="G451" s="240"/>
    </row>
    <row r="452" spans="7:7" s="133" customFormat="1" x14ac:dyDescent="0.2">
      <c r="G452" s="240"/>
    </row>
    <row r="453" spans="7:7" s="133" customFormat="1" x14ac:dyDescent="0.2">
      <c r="G453" s="240"/>
    </row>
    <row r="454" spans="7:7" s="133" customFormat="1" x14ac:dyDescent="0.2">
      <c r="G454" s="240"/>
    </row>
    <row r="455" spans="7:7" s="133" customFormat="1" x14ac:dyDescent="0.2">
      <c r="G455" s="240"/>
    </row>
    <row r="456" spans="7:7" s="133" customFormat="1" x14ac:dyDescent="0.2">
      <c r="G456" s="240"/>
    </row>
    <row r="457" spans="7:7" s="133" customFormat="1" x14ac:dyDescent="0.2">
      <c r="G457" s="240"/>
    </row>
    <row r="458" spans="7:7" s="133" customFormat="1" x14ac:dyDescent="0.2">
      <c r="G458" s="240"/>
    </row>
    <row r="459" spans="7:7" s="133" customFormat="1" x14ac:dyDescent="0.2">
      <c r="G459" s="240"/>
    </row>
    <row r="460" spans="7:7" s="133" customFormat="1" x14ac:dyDescent="0.2">
      <c r="G460" s="240"/>
    </row>
    <row r="461" spans="7:7" s="133" customFormat="1" x14ac:dyDescent="0.2">
      <c r="G461" s="240"/>
    </row>
    <row r="462" spans="7:7" s="133" customFormat="1" x14ac:dyDescent="0.2">
      <c r="G462" s="240"/>
    </row>
    <row r="463" spans="7:7" s="133" customFormat="1" x14ac:dyDescent="0.2">
      <c r="G463" s="240"/>
    </row>
    <row r="464" spans="7:7" s="133" customFormat="1" x14ac:dyDescent="0.2">
      <c r="G464" s="240"/>
    </row>
    <row r="465" spans="7:7" s="133" customFormat="1" x14ac:dyDescent="0.2">
      <c r="G465" s="240"/>
    </row>
    <row r="466" spans="7:7" s="133" customFormat="1" x14ac:dyDescent="0.2">
      <c r="G466" s="240"/>
    </row>
    <row r="467" spans="7:7" s="133" customFormat="1" x14ac:dyDescent="0.2">
      <c r="G467" s="240"/>
    </row>
    <row r="468" spans="7:7" s="133" customFormat="1" x14ac:dyDescent="0.2">
      <c r="G468" s="240"/>
    </row>
    <row r="469" spans="7:7" s="133" customFormat="1" x14ac:dyDescent="0.2">
      <c r="G469" s="240"/>
    </row>
    <row r="470" spans="7:7" s="133" customFormat="1" x14ac:dyDescent="0.2">
      <c r="G470" s="240"/>
    </row>
    <row r="471" spans="7:7" s="133" customFormat="1" x14ac:dyDescent="0.2">
      <c r="G471" s="240"/>
    </row>
    <row r="472" spans="7:7" s="133" customFormat="1" x14ac:dyDescent="0.2">
      <c r="G472" s="240"/>
    </row>
    <row r="473" spans="7:7" s="133" customFormat="1" x14ac:dyDescent="0.2">
      <c r="G473" s="240"/>
    </row>
    <row r="474" spans="7:7" s="133" customFormat="1" x14ac:dyDescent="0.2">
      <c r="G474" s="240"/>
    </row>
    <row r="475" spans="7:7" s="133" customFormat="1" x14ac:dyDescent="0.2">
      <c r="G475" s="240"/>
    </row>
    <row r="476" spans="7:7" s="133" customFormat="1" x14ac:dyDescent="0.2">
      <c r="G476" s="240"/>
    </row>
    <row r="477" spans="7:7" s="133" customFormat="1" x14ac:dyDescent="0.2">
      <c r="G477" s="240"/>
    </row>
    <row r="478" spans="7:7" s="133" customFormat="1" x14ac:dyDescent="0.2">
      <c r="G478" s="240"/>
    </row>
    <row r="479" spans="7:7" s="133" customFormat="1" x14ac:dyDescent="0.2">
      <c r="G479" s="240"/>
    </row>
    <row r="480" spans="7:7" s="133" customFormat="1" x14ac:dyDescent="0.2">
      <c r="G480" s="240"/>
    </row>
    <row r="481" spans="7:7" s="133" customFormat="1" x14ac:dyDescent="0.2">
      <c r="G481" s="240"/>
    </row>
    <row r="482" spans="7:7" s="133" customFormat="1" x14ac:dyDescent="0.2">
      <c r="G482" s="240"/>
    </row>
    <row r="483" spans="7:7" s="133" customFormat="1" x14ac:dyDescent="0.2">
      <c r="G483" s="240"/>
    </row>
    <row r="484" spans="7:7" s="133" customFormat="1" x14ac:dyDescent="0.2">
      <c r="G484" s="240"/>
    </row>
    <row r="485" spans="7:7" s="133" customFormat="1" x14ac:dyDescent="0.2">
      <c r="G485" s="240"/>
    </row>
    <row r="486" spans="7:7" s="133" customFormat="1" x14ac:dyDescent="0.2">
      <c r="G486" s="240"/>
    </row>
    <row r="487" spans="7:7" s="133" customFormat="1" x14ac:dyDescent="0.2">
      <c r="G487" s="240"/>
    </row>
    <row r="488" spans="7:7" s="133" customFormat="1" x14ac:dyDescent="0.2">
      <c r="G488" s="240"/>
    </row>
    <row r="489" spans="7:7" s="133" customFormat="1" x14ac:dyDescent="0.2">
      <c r="G489" s="240"/>
    </row>
    <row r="490" spans="7:7" s="133" customFormat="1" x14ac:dyDescent="0.2">
      <c r="G490" s="240"/>
    </row>
    <row r="491" spans="7:7" s="133" customFormat="1" x14ac:dyDescent="0.2">
      <c r="G491" s="240"/>
    </row>
    <row r="492" spans="7:7" s="133" customFormat="1" x14ac:dyDescent="0.2">
      <c r="G492" s="240"/>
    </row>
    <row r="493" spans="7:7" s="133" customFormat="1" x14ac:dyDescent="0.2">
      <c r="G493" s="240"/>
    </row>
    <row r="494" spans="7:7" s="133" customFormat="1" x14ac:dyDescent="0.2">
      <c r="G494" s="240"/>
    </row>
    <row r="495" spans="7:7" s="133" customFormat="1" x14ac:dyDescent="0.2">
      <c r="G495" s="240"/>
    </row>
    <row r="496" spans="7:7" s="133" customFormat="1" x14ac:dyDescent="0.2">
      <c r="G496" s="240"/>
    </row>
    <row r="497" spans="7:7" s="133" customFormat="1" x14ac:dyDescent="0.2">
      <c r="G497" s="240"/>
    </row>
    <row r="498" spans="7:7" s="133" customFormat="1" x14ac:dyDescent="0.2">
      <c r="G498" s="240"/>
    </row>
    <row r="499" spans="7:7" s="133" customFormat="1" x14ac:dyDescent="0.2">
      <c r="G499" s="240"/>
    </row>
    <row r="500" spans="7:7" s="133" customFormat="1" x14ac:dyDescent="0.2">
      <c r="G500" s="240"/>
    </row>
    <row r="501" spans="7:7" s="133" customFormat="1" x14ac:dyDescent="0.2">
      <c r="G501" s="240"/>
    </row>
    <row r="502" spans="7:7" s="133" customFormat="1" x14ac:dyDescent="0.2">
      <c r="G502" s="240"/>
    </row>
    <row r="503" spans="7:7" s="133" customFormat="1" x14ac:dyDescent="0.2">
      <c r="G503" s="240"/>
    </row>
    <row r="504" spans="7:7" s="133" customFormat="1" x14ac:dyDescent="0.2">
      <c r="G504" s="240"/>
    </row>
    <row r="505" spans="7:7" s="133" customFormat="1" x14ac:dyDescent="0.2">
      <c r="G505" s="240"/>
    </row>
    <row r="506" spans="7:7" s="133" customFormat="1" x14ac:dyDescent="0.2">
      <c r="G506" s="240"/>
    </row>
    <row r="507" spans="7:7" s="133" customFormat="1" x14ac:dyDescent="0.2">
      <c r="G507" s="240"/>
    </row>
    <row r="508" spans="7:7" s="133" customFormat="1" x14ac:dyDescent="0.2">
      <c r="G508" s="240"/>
    </row>
    <row r="509" spans="7:7" s="133" customFormat="1" x14ac:dyDescent="0.2">
      <c r="G509" s="240"/>
    </row>
    <row r="510" spans="7:7" s="133" customFormat="1" x14ac:dyDescent="0.2">
      <c r="G510" s="240"/>
    </row>
    <row r="511" spans="7:7" s="133" customFormat="1" x14ac:dyDescent="0.2">
      <c r="G511" s="240"/>
    </row>
    <row r="512" spans="7:7" s="133" customFormat="1" x14ac:dyDescent="0.2">
      <c r="G512" s="240"/>
    </row>
    <row r="513" spans="7:7" s="133" customFormat="1" x14ac:dyDescent="0.2">
      <c r="G513" s="240"/>
    </row>
    <row r="514" spans="7:7" s="133" customFormat="1" x14ac:dyDescent="0.2">
      <c r="G514" s="240"/>
    </row>
    <row r="515" spans="7:7" s="133" customFormat="1" x14ac:dyDescent="0.2">
      <c r="G515" s="240"/>
    </row>
    <row r="516" spans="7:7" s="133" customFormat="1" x14ac:dyDescent="0.2">
      <c r="G516" s="240"/>
    </row>
    <row r="517" spans="7:7" s="133" customFormat="1" x14ac:dyDescent="0.2">
      <c r="G517" s="240"/>
    </row>
    <row r="518" spans="7:7" s="133" customFormat="1" x14ac:dyDescent="0.2">
      <c r="G518" s="240"/>
    </row>
    <row r="519" spans="7:7" s="133" customFormat="1" x14ac:dyDescent="0.2">
      <c r="G519" s="240"/>
    </row>
    <row r="520" spans="7:7" s="133" customFormat="1" x14ac:dyDescent="0.2">
      <c r="G520" s="240"/>
    </row>
    <row r="521" spans="7:7" s="133" customFormat="1" x14ac:dyDescent="0.2">
      <c r="G521" s="240"/>
    </row>
    <row r="522" spans="7:7" s="133" customFormat="1" x14ac:dyDescent="0.2">
      <c r="G522" s="240"/>
    </row>
    <row r="523" spans="7:7" s="133" customFormat="1" x14ac:dyDescent="0.2">
      <c r="G523" s="240"/>
    </row>
    <row r="524" spans="7:7" s="133" customFormat="1" x14ac:dyDescent="0.2">
      <c r="G524" s="240"/>
    </row>
    <row r="525" spans="7:7" s="133" customFormat="1" x14ac:dyDescent="0.2">
      <c r="G525" s="240"/>
    </row>
    <row r="526" spans="7:7" s="133" customFormat="1" x14ac:dyDescent="0.2">
      <c r="G526" s="240"/>
    </row>
    <row r="527" spans="7:7" s="133" customFormat="1" x14ac:dyDescent="0.2">
      <c r="G527" s="240"/>
    </row>
    <row r="528" spans="7:7" s="133" customFormat="1" x14ac:dyDescent="0.2">
      <c r="G528" s="240"/>
    </row>
    <row r="529" spans="7:7" s="133" customFormat="1" x14ac:dyDescent="0.2">
      <c r="G529" s="240"/>
    </row>
    <row r="530" spans="7:7" s="133" customFormat="1" x14ac:dyDescent="0.2">
      <c r="G530" s="240"/>
    </row>
    <row r="531" spans="7:7" s="133" customFormat="1" x14ac:dyDescent="0.2">
      <c r="G531" s="240"/>
    </row>
    <row r="532" spans="7:7" s="133" customFormat="1" x14ac:dyDescent="0.2">
      <c r="G532" s="240"/>
    </row>
    <row r="533" spans="7:7" s="133" customFormat="1" x14ac:dyDescent="0.2">
      <c r="G533" s="240"/>
    </row>
    <row r="534" spans="7:7" s="133" customFormat="1" x14ac:dyDescent="0.2">
      <c r="G534" s="240"/>
    </row>
    <row r="535" spans="7:7" s="133" customFormat="1" x14ac:dyDescent="0.2">
      <c r="G535" s="240"/>
    </row>
    <row r="536" spans="7:7" s="133" customFormat="1" x14ac:dyDescent="0.2">
      <c r="G536" s="240"/>
    </row>
    <row r="537" spans="7:7" s="133" customFormat="1" x14ac:dyDescent="0.2">
      <c r="G537" s="240"/>
    </row>
    <row r="538" spans="7:7" s="133" customFormat="1" x14ac:dyDescent="0.2">
      <c r="G538" s="240"/>
    </row>
    <row r="539" spans="7:7" s="133" customFormat="1" x14ac:dyDescent="0.2">
      <c r="G539" s="240"/>
    </row>
    <row r="540" spans="7:7" s="133" customFormat="1" x14ac:dyDescent="0.2">
      <c r="G540" s="240"/>
    </row>
    <row r="541" spans="7:7" s="133" customFormat="1" x14ac:dyDescent="0.2">
      <c r="G541" s="240"/>
    </row>
    <row r="542" spans="7:7" s="133" customFormat="1" x14ac:dyDescent="0.2">
      <c r="G542" s="240"/>
    </row>
    <row r="543" spans="7:7" s="133" customFormat="1" x14ac:dyDescent="0.2">
      <c r="G543" s="240"/>
    </row>
    <row r="544" spans="7:7" s="133" customFormat="1" x14ac:dyDescent="0.2">
      <c r="G544" s="240"/>
    </row>
    <row r="545" spans="7:7" s="133" customFormat="1" x14ac:dyDescent="0.2">
      <c r="G545" s="240"/>
    </row>
    <row r="546" spans="7:7" s="133" customFormat="1" x14ac:dyDescent="0.2">
      <c r="G546" s="240"/>
    </row>
    <row r="547" spans="7:7" s="133" customFormat="1" x14ac:dyDescent="0.2">
      <c r="G547" s="240"/>
    </row>
    <row r="548" spans="7:7" s="133" customFormat="1" x14ac:dyDescent="0.2">
      <c r="G548" s="240"/>
    </row>
    <row r="549" spans="7:7" s="133" customFormat="1" x14ac:dyDescent="0.2">
      <c r="G549" s="240"/>
    </row>
    <row r="550" spans="7:7" s="133" customFormat="1" x14ac:dyDescent="0.2">
      <c r="G550" s="240"/>
    </row>
    <row r="551" spans="7:7" s="133" customFormat="1" x14ac:dyDescent="0.2">
      <c r="G551" s="240"/>
    </row>
    <row r="552" spans="7:7" s="133" customFormat="1" x14ac:dyDescent="0.2">
      <c r="G552" s="240"/>
    </row>
    <row r="553" spans="7:7" s="133" customFormat="1" x14ac:dyDescent="0.2">
      <c r="G553" s="240"/>
    </row>
    <row r="554" spans="7:7" s="133" customFormat="1" x14ac:dyDescent="0.2">
      <c r="G554" s="240"/>
    </row>
    <row r="555" spans="7:7" s="133" customFormat="1" x14ac:dyDescent="0.2">
      <c r="G555" s="240"/>
    </row>
    <row r="556" spans="7:7" s="133" customFormat="1" x14ac:dyDescent="0.2">
      <c r="G556" s="240"/>
    </row>
    <row r="557" spans="7:7" s="133" customFormat="1" x14ac:dyDescent="0.2">
      <c r="G557" s="240"/>
    </row>
    <row r="558" spans="7:7" s="133" customFormat="1" x14ac:dyDescent="0.2">
      <c r="G558" s="240"/>
    </row>
    <row r="559" spans="7:7" s="133" customFormat="1" x14ac:dyDescent="0.2">
      <c r="G559" s="240"/>
    </row>
    <row r="560" spans="7:7" s="133" customFormat="1" x14ac:dyDescent="0.2">
      <c r="G560" s="240"/>
    </row>
    <row r="561" spans="7:7" s="133" customFormat="1" x14ac:dyDescent="0.2">
      <c r="G561" s="240"/>
    </row>
    <row r="562" spans="7:7" s="133" customFormat="1" x14ac:dyDescent="0.2">
      <c r="G562" s="240"/>
    </row>
    <row r="563" spans="7:7" s="133" customFormat="1" x14ac:dyDescent="0.2">
      <c r="G563" s="240"/>
    </row>
    <row r="564" spans="7:7" s="133" customFormat="1" x14ac:dyDescent="0.2">
      <c r="G564" s="240"/>
    </row>
    <row r="565" spans="7:7" s="133" customFormat="1" x14ac:dyDescent="0.2">
      <c r="G565" s="240"/>
    </row>
    <row r="566" spans="7:7" s="133" customFormat="1" x14ac:dyDescent="0.2">
      <c r="G566" s="240"/>
    </row>
    <row r="567" spans="7:7" s="133" customFormat="1" x14ac:dyDescent="0.2">
      <c r="G567" s="240"/>
    </row>
    <row r="568" spans="7:7" s="133" customFormat="1" x14ac:dyDescent="0.2">
      <c r="G568" s="240"/>
    </row>
    <row r="569" spans="7:7" s="133" customFormat="1" x14ac:dyDescent="0.2">
      <c r="G569" s="240"/>
    </row>
    <row r="570" spans="7:7" s="133" customFormat="1" x14ac:dyDescent="0.2">
      <c r="G570" s="240"/>
    </row>
    <row r="571" spans="7:7" s="133" customFormat="1" x14ac:dyDescent="0.2">
      <c r="G571" s="240"/>
    </row>
    <row r="572" spans="7:7" s="133" customFormat="1" x14ac:dyDescent="0.2">
      <c r="G572" s="240"/>
    </row>
    <row r="573" spans="7:7" s="133" customFormat="1" x14ac:dyDescent="0.2">
      <c r="G573" s="240"/>
    </row>
    <row r="574" spans="7:7" s="133" customFormat="1" x14ac:dyDescent="0.2">
      <c r="G574" s="240"/>
    </row>
    <row r="575" spans="7:7" s="133" customFormat="1" x14ac:dyDescent="0.2">
      <c r="G575" s="240"/>
    </row>
    <row r="576" spans="7:7" s="133" customFormat="1" x14ac:dyDescent="0.2">
      <c r="G576" s="240"/>
    </row>
    <row r="577" spans="7:7" s="133" customFormat="1" x14ac:dyDescent="0.2">
      <c r="G577" s="240"/>
    </row>
    <row r="578" spans="7:7" s="133" customFormat="1" x14ac:dyDescent="0.2">
      <c r="G578" s="240"/>
    </row>
    <row r="579" spans="7:7" s="133" customFormat="1" x14ac:dyDescent="0.2">
      <c r="G579" s="240"/>
    </row>
    <row r="580" spans="7:7" s="133" customFormat="1" x14ac:dyDescent="0.2">
      <c r="G580" s="240"/>
    </row>
    <row r="581" spans="7:7" s="133" customFormat="1" x14ac:dyDescent="0.2">
      <c r="G581" s="240"/>
    </row>
    <row r="582" spans="7:7" s="133" customFormat="1" x14ac:dyDescent="0.2">
      <c r="G582" s="240"/>
    </row>
    <row r="583" spans="7:7" s="133" customFormat="1" x14ac:dyDescent="0.2">
      <c r="G583" s="240"/>
    </row>
    <row r="584" spans="7:7" s="133" customFormat="1" x14ac:dyDescent="0.2">
      <c r="G584" s="240"/>
    </row>
    <row r="585" spans="7:7" s="133" customFormat="1" x14ac:dyDescent="0.2">
      <c r="G585" s="240"/>
    </row>
    <row r="586" spans="7:7" s="133" customFormat="1" x14ac:dyDescent="0.2">
      <c r="G586" s="240"/>
    </row>
    <row r="587" spans="7:7" s="133" customFormat="1" x14ac:dyDescent="0.2">
      <c r="G587" s="240"/>
    </row>
    <row r="588" spans="7:7" s="133" customFormat="1" x14ac:dyDescent="0.2">
      <c r="G588" s="240"/>
    </row>
    <row r="589" spans="7:7" s="133" customFormat="1" x14ac:dyDescent="0.2">
      <c r="G589" s="240"/>
    </row>
    <row r="590" spans="7:7" s="133" customFormat="1" x14ac:dyDescent="0.2">
      <c r="G590" s="240"/>
    </row>
    <row r="591" spans="7:7" s="133" customFormat="1" x14ac:dyDescent="0.2">
      <c r="G591" s="240"/>
    </row>
    <row r="592" spans="7:7" s="133" customFormat="1" x14ac:dyDescent="0.2">
      <c r="G592" s="240"/>
    </row>
    <row r="593" spans="7:7" s="133" customFormat="1" x14ac:dyDescent="0.2">
      <c r="G593" s="240"/>
    </row>
    <row r="594" spans="7:7" s="133" customFormat="1" x14ac:dyDescent="0.2">
      <c r="G594" s="240"/>
    </row>
    <row r="595" spans="7:7" s="133" customFormat="1" x14ac:dyDescent="0.2">
      <c r="G595" s="240"/>
    </row>
    <row r="596" spans="7:7" s="133" customFormat="1" x14ac:dyDescent="0.2">
      <c r="G596" s="240"/>
    </row>
    <row r="597" spans="7:7" s="133" customFormat="1" x14ac:dyDescent="0.2">
      <c r="G597" s="240"/>
    </row>
    <row r="598" spans="7:7" s="133" customFormat="1" x14ac:dyDescent="0.2">
      <c r="G598" s="240"/>
    </row>
    <row r="599" spans="7:7" s="133" customFormat="1" x14ac:dyDescent="0.2">
      <c r="G599" s="240"/>
    </row>
    <row r="600" spans="7:7" s="133" customFormat="1" x14ac:dyDescent="0.2">
      <c r="G600" s="240"/>
    </row>
    <row r="601" spans="7:7" s="133" customFormat="1" x14ac:dyDescent="0.2">
      <c r="G601" s="240"/>
    </row>
    <row r="602" spans="7:7" s="133" customFormat="1" x14ac:dyDescent="0.2">
      <c r="G602" s="240"/>
    </row>
    <row r="603" spans="7:7" s="133" customFormat="1" x14ac:dyDescent="0.2">
      <c r="G603" s="240"/>
    </row>
    <row r="604" spans="7:7" s="133" customFormat="1" x14ac:dyDescent="0.2">
      <c r="G604" s="240"/>
    </row>
    <row r="605" spans="7:7" s="133" customFormat="1" x14ac:dyDescent="0.2">
      <c r="G605" s="240"/>
    </row>
    <row r="606" spans="7:7" s="133" customFormat="1" x14ac:dyDescent="0.2">
      <c r="G606" s="240"/>
    </row>
    <row r="607" spans="7:7" s="133" customFormat="1" x14ac:dyDescent="0.2">
      <c r="G607" s="240"/>
    </row>
    <row r="608" spans="7:7" s="133" customFormat="1" x14ac:dyDescent="0.2">
      <c r="G608" s="240"/>
    </row>
    <row r="609" spans="7:7" s="133" customFormat="1" x14ac:dyDescent="0.2">
      <c r="G609" s="240"/>
    </row>
    <row r="610" spans="7:7" s="133" customFormat="1" x14ac:dyDescent="0.2">
      <c r="G610" s="240"/>
    </row>
    <row r="611" spans="7:7" s="133" customFormat="1" x14ac:dyDescent="0.2">
      <c r="G611" s="240"/>
    </row>
    <row r="612" spans="7:7" s="133" customFormat="1" x14ac:dyDescent="0.2">
      <c r="G612" s="240"/>
    </row>
    <row r="613" spans="7:7" s="133" customFormat="1" x14ac:dyDescent="0.2">
      <c r="G613" s="240"/>
    </row>
    <row r="614" spans="7:7" s="133" customFormat="1" x14ac:dyDescent="0.2">
      <c r="G614" s="240"/>
    </row>
    <row r="615" spans="7:7" s="133" customFormat="1" x14ac:dyDescent="0.2">
      <c r="G615" s="240"/>
    </row>
    <row r="616" spans="7:7" s="133" customFormat="1" x14ac:dyDescent="0.2">
      <c r="G616" s="240"/>
    </row>
    <row r="617" spans="7:7" s="133" customFormat="1" x14ac:dyDescent="0.2">
      <c r="G617" s="240"/>
    </row>
    <row r="618" spans="7:7" s="133" customFormat="1" x14ac:dyDescent="0.2">
      <c r="G618" s="240"/>
    </row>
    <row r="619" spans="7:7" s="133" customFormat="1" x14ac:dyDescent="0.2">
      <c r="G619" s="240"/>
    </row>
    <row r="620" spans="7:7" s="133" customFormat="1" x14ac:dyDescent="0.2">
      <c r="G620" s="240"/>
    </row>
    <row r="621" spans="7:7" s="133" customFormat="1" x14ac:dyDescent="0.2">
      <c r="G621" s="240"/>
    </row>
    <row r="622" spans="7:7" s="133" customFormat="1" x14ac:dyDescent="0.2">
      <c r="G622" s="240"/>
    </row>
    <row r="623" spans="7:7" s="133" customFormat="1" x14ac:dyDescent="0.2">
      <c r="G623" s="240"/>
    </row>
    <row r="624" spans="7:7" s="133" customFormat="1" x14ac:dyDescent="0.2">
      <c r="G624" s="240"/>
    </row>
    <row r="625" spans="7:7" s="133" customFormat="1" x14ac:dyDescent="0.2">
      <c r="G625" s="240"/>
    </row>
    <row r="626" spans="7:7" s="133" customFormat="1" x14ac:dyDescent="0.2">
      <c r="G626" s="240"/>
    </row>
    <row r="627" spans="7:7" s="133" customFormat="1" x14ac:dyDescent="0.2">
      <c r="G627" s="240"/>
    </row>
    <row r="628" spans="7:7" s="133" customFormat="1" x14ac:dyDescent="0.2">
      <c r="G628" s="240"/>
    </row>
    <row r="629" spans="7:7" s="133" customFormat="1" x14ac:dyDescent="0.2">
      <c r="G629" s="240"/>
    </row>
    <row r="630" spans="7:7" s="133" customFormat="1" x14ac:dyDescent="0.2">
      <c r="G630" s="240"/>
    </row>
    <row r="631" spans="7:7" s="133" customFormat="1" x14ac:dyDescent="0.2">
      <c r="G631" s="240"/>
    </row>
    <row r="632" spans="7:7" s="133" customFormat="1" x14ac:dyDescent="0.2">
      <c r="G632" s="240"/>
    </row>
    <row r="633" spans="7:7" s="133" customFormat="1" x14ac:dyDescent="0.2">
      <c r="G633" s="240"/>
    </row>
    <row r="634" spans="7:7" s="133" customFormat="1" x14ac:dyDescent="0.2">
      <c r="G634" s="240"/>
    </row>
    <row r="635" spans="7:7" s="133" customFormat="1" x14ac:dyDescent="0.2">
      <c r="G635" s="240"/>
    </row>
    <row r="636" spans="7:7" s="133" customFormat="1" x14ac:dyDescent="0.2">
      <c r="G636" s="240"/>
    </row>
    <row r="637" spans="7:7" s="133" customFormat="1" x14ac:dyDescent="0.2">
      <c r="G637" s="240"/>
    </row>
    <row r="638" spans="7:7" s="133" customFormat="1" x14ac:dyDescent="0.2">
      <c r="G638" s="240"/>
    </row>
    <row r="639" spans="7:7" s="133" customFormat="1" x14ac:dyDescent="0.2">
      <c r="G639" s="240"/>
    </row>
    <row r="640" spans="7:7" s="133" customFormat="1" x14ac:dyDescent="0.2">
      <c r="G640" s="240"/>
    </row>
    <row r="641" spans="7:7" s="133" customFormat="1" x14ac:dyDescent="0.2">
      <c r="G641" s="240"/>
    </row>
    <row r="642" spans="7:7" s="133" customFormat="1" x14ac:dyDescent="0.2">
      <c r="G642" s="240"/>
    </row>
    <row r="643" spans="7:7" s="133" customFormat="1" x14ac:dyDescent="0.2">
      <c r="G643" s="240"/>
    </row>
    <row r="644" spans="7:7" s="133" customFormat="1" x14ac:dyDescent="0.2">
      <c r="G644" s="240"/>
    </row>
    <row r="645" spans="7:7" s="133" customFormat="1" x14ac:dyDescent="0.2">
      <c r="G645" s="240"/>
    </row>
    <row r="646" spans="7:7" s="133" customFormat="1" x14ac:dyDescent="0.2">
      <c r="G646" s="240"/>
    </row>
    <row r="647" spans="7:7" s="133" customFormat="1" x14ac:dyDescent="0.2">
      <c r="G647" s="240"/>
    </row>
    <row r="648" spans="7:7" s="133" customFormat="1" x14ac:dyDescent="0.2">
      <c r="G648" s="240"/>
    </row>
    <row r="649" spans="7:7" s="133" customFormat="1" x14ac:dyDescent="0.2">
      <c r="G649" s="240"/>
    </row>
    <row r="650" spans="7:7" s="133" customFormat="1" x14ac:dyDescent="0.2">
      <c r="G650" s="240"/>
    </row>
    <row r="651" spans="7:7" s="133" customFormat="1" x14ac:dyDescent="0.2">
      <c r="G651" s="240"/>
    </row>
    <row r="652" spans="7:7" s="133" customFormat="1" x14ac:dyDescent="0.2">
      <c r="G652" s="240"/>
    </row>
    <row r="653" spans="7:7" s="133" customFormat="1" x14ac:dyDescent="0.2">
      <c r="G653" s="240"/>
    </row>
    <row r="654" spans="7:7" s="133" customFormat="1" x14ac:dyDescent="0.2">
      <c r="G654" s="240"/>
    </row>
    <row r="655" spans="7:7" s="133" customFormat="1" x14ac:dyDescent="0.2">
      <c r="G655" s="240"/>
    </row>
    <row r="656" spans="7:7" s="133" customFormat="1" x14ac:dyDescent="0.2">
      <c r="G656" s="240"/>
    </row>
    <row r="657" spans="7:7" s="133" customFormat="1" x14ac:dyDescent="0.2">
      <c r="G657" s="240"/>
    </row>
    <row r="658" spans="7:7" s="133" customFormat="1" x14ac:dyDescent="0.2">
      <c r="G658" s="240"/>
    </row>
    <row r="659" spans="7:7" s="133" customFormat="1" x14ac:dyDescent="0.2">
      <c r="G659" s="240"/>
    </row>
    <row r="660" spans="7:7" s="133" customFormat="1" x14ac:dyDescent="0.2">
      <c r="G660" s="240"/>
    </row>
    <row r="661" spans="7:7" s="133" customFormat="1" x14ac:dyDescent="0.2">
      <c r="G661" s="240"/>
    </row>
    <row r="662" spans="7:7" s="133" customFormat="1" x14ac:dyDescent="0.2">
      <c r="G662" s="240"/>
    </row>
    <row r="663" spans="7:7" s="133" customFormat="1" x14ac:dyDescent="0.2">
      <c r="G663" s="240"/>
    </row>
    <row r="664" spans="7:7" s="133" customFormat="1" x14ac:dyDescent="0.2">
      <c r="G664" s="240"/>
    </row>
    <row r="665" spans="7:7" s="133" customFormat="1" x14ac:dyDescent="0.2">
      <c r="G665" s="240"/>
    </row>
    <row r="666" spans="7:7" s="133" customFormat="1" x14ac:dyDescent="0.2">
      <c r="G666" s="240"/>
    </row>
    <row r="667" spans="7:7" s="133" customFormat="1" x14ac:dyDescent="0.2">
      <c r="G667" s="240"/>
    </row>
    <row r="668" spans="7:7" s="133" customFormat="1" x14ac:dyDescent="0.2">
      <c r="G668" s="240"/>
    </row>
    <row r="669" spans="7:7" s="133" customFormat="1" x14ac:dyDescent="0.2">
      <c r="G669" s="240"/>
    </row>
    <row r="670" spans="7:7" s="133" customFormat="1" x14ac:dyDescent="0.2">
      <c r="G670" s="240"/>
    </row>
    <row r="671" spans="7:7" s="133" customFormat="1" x14ac:dyDescent="0.2">
      <c r="G671" s="240"/>
    </row>
    <row r="672" spans="7:7" s="133" customFormat="1" x14ac:dyDescent="0.2">
      <c r="G672" s="240"/>
    </row>
    <row r="673" spans="7:7" s="133" customFormat="1" x14ac:dyDescent="0.2">
      <c r="G673" s="240"/>
    </row>
    <row r="674" spans="7:7" s="133" customFormat="1" x14ac:dyDescent="0.2">
      <c r="G674" s="240"/>
    </row>
    <row r="675" spans="7:7" s="133" customFormat="1" x14ac:dyDescent="0.2">
      <c r="G675" s="240"/>
    </row>
    <row r="676" spans="7:7" s="133" customFormat="1" x14ac:dyDescent="0.2">
      <c r="G676" s="240"/>
    </row>
    <row r="677" spans="7:7" s="133" customFormat="1" x14ac:dyDescent="0.2">
      <c r="G677" s="240"/>
    </row>
    <row r="678" spans="7:7" s="133" customFormat="1" x14ac:dyDescent="0.2">
      <c r="G678" s="240"/>
    </row>
    <row r="679" spans="7:7" s="133" customFormat="1" x14ac:dyDescent="0.2">
      <c r="G679" s="240"/>
    </row>
    <row r="680" spans="7:7" s="133" customFormat="1" x14ac:dyDescent="0.2">
      <c r="G680" s="240"/>
    </row>
    <row r="681" spans="7:7" s="133" customFormat="1" x14ac:dyDescent="0.2">
      <c r="G681" s="240"/>
    </row>
    <row r="682" spans="7:7" s="133" customFormat="1" x14ac:dyDescent="0.2">
      <c r="G682" s="240"/>
    </row>
    <row r="683" spans="7:7" s="133" customFormat="1" x14ac:dyDescent="0.2">
      <c r="G683" s="240"/>
    </row>
    <row r="684" spans="7:7" s="133" customFormat="1" x14ac:dyDescent="0.2">
      <c r="G684" s="240"/>
    </row>
    <row r="685" spans="7:7" s="133" customFormat="1" x14ac:dyDescent="0.2">
      <c r="G685" s="240"/>
    </row>
    <row r="686" spans="7:7" s="133" customFormat="1" x14ac:dyDescent="0.2">
      <c r="G686" s="240"/>
    </row>
    <row r="687" spans="7:7" s="133" customFormat="1" x14ac:dyDescent="0.2">
      <c r="G687" s="240"/>
    </row>
    <row r="688" spans="7:7" s="133" customFormat="1" x14ac:dyDescent="0.2">
      <c r="G688" s="240"/>
    </row>
    <row r="689" spans="7:7" s="133" customFormat="1" x14ac:dyDescent="0.2">
      <c r="G689" s="240"/>
    </row>
    <row r="690" spans="7:7" s="133" customFormat="1" x14ac:dyDescent="0.2">
      <c r="G690" s="240"/>
    </row>
    <row r="691" spans="7:7" s="133" customFormat="1" x14ac:dyDescent="0.2">
      <c r="G691" s="240"/>
    </row>
    <row r="692" spans="7:7" s="133" customFormat="1" x14ac:dyDescent="0.2">
      <c r="G692" s="240"/>
    </row>
    <row r="693" spans="7:7" s="133" customFormat="1" x14ac:dyDescent="0.2">
      <c r="G693" s="240"/>
    </row>
    <row r="694" spans="7:7" s="133" customFormat="1" x14ac:dyDescent="0.2">
      <c r="G694" s="240"/>
    </row>
    <row r="695" spans="7:7" s="133" customFormat="1" x14ac:dyDescent="0.2">
      <c r="G695" s="240"/>
    </row>
    <row r="696" spans="7:7" s="133" customFormat="1" x14ac:dyDescent="0.2">
      <c r="G696" s="240"/>
    </row>
    <row r="697" spans="7:7" s="133" customFormat="1" x14ac:dyDescent="0.2">
      <c r="G697" s="240"/>
    </row>
    <row r="698" spans="7:7" s="133" customFormat="1" x14ac:dyDescent="0.2">
      <c r="G698" s="240"/>
    </row>
    <row r="699" spans="7:7" s="133" customFormat="1" x14ac:dyDescent="0.2">
      <c r="G699" s="240"/>
    </row>
    <row r="700" spans="7:7" s="133" customFormat="1" x14ac:dyDescent="0.2">
      <c r="G700" s="240"/>
    </row>
    <row r="701" spans="7:7" s="133" customFormat="1" x14ac:dyDescent="0.2">
      <c r="G701" s="240"/>
    </row>
    <row r="702" spans="7:7" s="133" customFormat="1" x14ac:dyDescent="0.2">
      <c r="G702" s="240"/>
    </row>
    <row r="703" spans="7:7" s="133" customFormat="1" x14ac:dyDescent="0.2">
      <c r="G703" s="240"/>
    </row>
    <row r="704" spans="7:7" s="133" customFormat="1" x14ac:dyDescent="0.2">
      <c r="G704" s="240"/>
    </row>
    <row r="705" spans="7:7" s="133" customFormat="1" x14ac:dyDescent="0.2">
      <c r="G705" s="240"/>
    </row>
    <row r="706" spans="7:7" s="133" customFormat="1" x14ac:dyDescent="0.2">
      <c r="G706" s="240"/>
    </row>
    <row r="707" spans="7:7" s="133" customFormat="1" x14ac:dyDescent="0.2">
      <c r="G707" s="240"/>
    </row>
    <row r="708" spans="7:7" s="133" customFormat="1" x14ac:dyDescent="0.2">
      <c r="G708" s="240"/>
    </row>
    <row r="709" spans="7:7" s="133" customFormat="1" x14ac:dyDescent="0.2">
      <c r="G709" s="240"/>
    </row>
    <row r="710" spans="7:7" s="133" customFormat="1" x14ac:dyDescent="0.2">
      <c r="G710" s="240"/>
    </row>
    <row r="711" spans="7:7" s="133" customFormat="1" x14ac:dyDescent="0.2">
      <c r="G711" s="240"/>
    </row>
    <row r="712" spans="7:7" s="133" customFormat="1" x14ac:dyDescent="0.2">
      <c r="G712" s="240"/>
    </row>
    <row r="713" spans="7:7" s="133" customFormat="1" x14ac:dyDescent="0.2">
      <c r="G713" s="240"/>
    </row>
    <row r="714" spans="7:7" s="133" customFormat="1" x14ac:dyDescent="0.2">
      <c r="G714" s="240"/>
    </row>
    <row r="715" spans="7:7" s="133" customFormat="1" x14ac:dyDescent="0.2">
      <c r="G715" s="240"/>
    </row>
    <row r="716" spans="7:7" s="133" customFormat="1" x14ac:dyDescent="0.2">
      <c r="G716" s="240"/>
    </row>
    <row r="717" spans="7:7" s="133" customFormat="1" x14ac:dyDescent="0.2">
      <c r="G717" s="240"/>
    </row>
    <row r="718" spans="7:7" s="133" customFormat="1" x14ac:dyDescent="0.2">
      <c r="G718" s="240"/>
    </row>
    <row r="719" spans="7:7" s="133" customFormat="1" x14ac:dyDescent="0.2">
      <c r="G719" s="240"/>
    </row>
    <row r="720" spans="7:7" s="133" customFormat="1" x14ac:dyDescent="0.2">
      <c r="G720" s="240"/>
    </row>
    <row r="721" spans="7:7" s="133" customFormat="1" x14ac:dyDescent="0.2">
      <c r="G721" s="240"/>
    </row>
    <row r="722" spans="7:7" s="133" customFormat="1" x14ac:dyDescent="0.2">
      <c r="G722" s="240"/>
    </row>
    <row r="723" spans="7:7" s="133" customFormat="1" x14ac:dyDescent="0.2">
      <c r="G723" s="240"/>
    </row>
    <row r="724" spans="7:7" s="133" customFormat="1" x14ac:dyDescent="0.2">
      <c r="G724" s="240"/>
    </row>
    <row r="725" spans="7:7" s="133" customFormat="1" x14ac:dyDescent="0.2">
      <c r="G725" s="240"/>
    </row>
    <row r="726" spans="7:7" s="133" customFormat="1" x14ac:dyDescent="0.2">
      <c r="G726" s="240"/>
    </row>
    <row r="727" spans="7:7" s="133" customFormat="1" x14ac:dyDescent="0.2">
      <c r="G727" s="240"/>
    </row>
    <row r="728" spans="7:7" s="133" customFormat="1" x14ac:dyDescent="0.2">
      <c r="G728" s="240"/>
    </row>
    <row r="729" spans="7:7" s="133" customFormat="1" x14ac:dyDescent="0.2">
      <c r="G729" s="240"/>
    </row>
    <row r="730" spans="7:7" s="133" customFormat="1" x14ac:dyDescent="0.2">
      <c r="G730" s="240"/>
    </row>
    <row r="731" spans="7:7" s="133" customFormat="1" x14ac:dyDescent="0.2">
      <c r="G731" s="240"/>
    </row>
    <row r="732" spans="7:7" s="133" customFormat="1" x14ac:dyDescent="0.2">
      <c r="G732" s="240"/>
    </row>
    <row r="733" spans="7:7" s="133" customFormat="1" x14ac:dyDescent="0.2">
      <c r="G733" s="240"/>
    </row>
    <row r="734" spans="7:7" s="133" customFormat="1" x14ac:dyDescent="0.2">
      <c r="G734" s="240"/>
    </row>
    <row r="735" spans="7:7" s="133" customFormat="1" x14ac:dyDescent="0.2">
      <c r="G735" s="240"/>
    </row>
    <row r="736" spans="7:7" s="133" customFormat="1" x14ac:dyDescent="0.2">
      <c r="G736" s="240"/>
    </row>
    <row r="737" spans="7:7" s="133" customFormat="1" x14ac:dyDescent="0.2">
      <c r="G737" s="240"/>
    </row>
    <row r="738" spans="7:7" s="133" customFormat="1" x14ac:dyDescent="0.2">
      <c r="G738" s="240"/>
    </row>
    <row r="739" spans="7:7" s="133" customFormat="1" x14ac:dyDescent="0.2">
      <c r="G739" s="240"/>
    </row>
    <row r="740" spans="7:7" s="133" customFormat="1" x14ac:dyDescent="0.2">
      <c r="G740" s="240"/>
    </row>
    <row r="741" spans="7:7" s="133" customFormat="1" x14ac:dyDescent="0.2">
      <c r="G741" s="240"/>
    </row>
    <row r="742" spans="7:7" s="133" customFormat="1" x14ac:dyDescent="0.2">
      <c r="G742" s="240"/>
    </row>
    <row r="743" spans="7:7" s="133" customFormat="1" x14ac:dyDescent="0.2">
      <c r="G743" s="240"/>
    </row>
    <row r="744" spans="7:7" s="133" customFormat="1" x14ac:dyDescent="0.2">
      <c r="G744" s="240"/>
    </row>
    <row r="745" spans="7:7" s="133" customFormat="1" x14ac:dyDescent="0.2">
      <c r="G745" s="240"/>
    </row>
    <row r="746" spans="7:7" s="133" customFormat="1" x14ac:dyDescent="0.2">
      <c r="G746" s="240"/>
    </row>
    <row r="747" spans="7:7" s="133" customFormat="1" x14ac:dyDescent="0.2">
      <c r="G747" s="240"/>
    </row>
    <row r="748" spans="7:7" s="133" customFormat="1" x14ac:dyDescent="0.2">
      <c r="G748" s="240"/>
    </row>
    <row r="749" spans="7:7" s="133" customFormat="1" x14ac:dyDescent="0.2">
      <c r="G749" s="240"/>
    </row>
    <row r="750" spans="7:7" s="133" customFormat="1" x14ac:dyDescent="0.2">
      <c r="G750" s="240"/>
    </row>
    <row r="751" spans="7:7" s="133" customFormat="1" x14ac:dyDescent="0.2">
      <c r="G751" s="240"/>
    </row>
    <row r="752" spans="7:7" s="133" customFormat="1" x14ac:dyDescent="0.2">
      <c r="G752" s="240"/>
    </row>
    <row r="753" spans="7:7" s="133" customFormat="1" x14ac:dyDescent="0.2">
      <c r="G753" s="240"/>
    </row>
    <row r="754" spans="7:7" s="133" customFormat="1" x14ac:dyDescent="0.2">
      <c r="G754" s="240"/>
    </row>
    <row r="755" spans="7:7" s="133" customFormat="1" x14ac:dyDescent="0.2">
      <c r="G755" s="240"/>
    </row>
    <row r="756" spans="7:7" s="133" customFormat="1" x14ac:dyDescent="0.2">
      <c r="G756" s="240"/>
    </row>
    <row r="757" spans="7:7" s="133" customFormat="1" x14ac:dyDescent="0.2">
      <c r="G757" s="240"/>
    </row>
    <row r="758" spans="7:7" s="133" customFormat="1" x14ac:dyDescent="0.2">
      <c r="G758" s="240"/>
    </row>
    <row r="759" spans="7:7" s="133" customFormat="1" x14ac:dyDescent="0.2">
      <c r="G759" s="240"/>
    </row>
    <row r="760" spans="7:7" s="133" customFormat="1" x14ac:dyDescent="0.2">
      <c r="G760" s="240"/>
    </row>
    <row r="761" spans="7:7" s="133" customFormat="1" x14ac:dyDescent="0.2">
      <c r="G761" s="240"/>
    </row>
    <row r="762" spans="7:7" s="133" customFormat="1" x14ac:dyDescent="0.2">
      <c r="G762" s="240"/>
    </row>
    <row r="763" spans="7:7" s="133" customFormat="1" x14ac:dyDescent="0.2">
      <c r="G763" s="240"/>
    </row>
    <row r="764" spans="7:7" s="133" customFormat="1" x14ac:dyDescent="0.2">
      <c r="G764" s="240"/>
    </row>
    <row r="765" spans="7:7" s="133" customFormat="1" x14ac:dyDescent="0.2">
      <c r="G765" s="240"/>
    </row>
    <row r="766" spans="7:7" s="133" customFormat="1" x14ac:dyDescent="0.2">
      <c r="G766" s="240"/>
    </row>
    <row r="767" spans="7:7" s="133" customFormat="1" x14ac:dyDescent="0.2">
      <c r="G767" s="240"/>
    </row>
    <row r="768" spans="7:7" s="133" customFormat="1" x14ac:dyDescent="0.2">
      <c r="G768" s="240"/>
    </row>
    <row r="769" spans="7:7" s="133" customFormat="1" x14ac:dyDescent="0.2">
      <c r="G769" s="240"/>
    </row>
    <row r="770" spans="7:7" s="133" customFormat="1" x14ac:dyDescent="0.2">
      <c r="G770" s="240"/>
    </row>
    <row r="771" spans="7:7" s="133" customFormat="1" x14ac:dyDescent="0.2">
      <c r="G771" s="240"/>
    </row>
    <row r="772" spans="7:7" s="133" customFormat="1" x14ac:dyDescent="0.2">
      <c r="G772" s="240"/>
    </row>
    <row r="773" spans="7:7" s="133" customFormat="1" x14ac:dyDescent="0.2">
      <c r="G773" s="240"/>
    </row>
    <row r="774" spans="7:7" s="133" customFormat="1" x14ac:dyDescent="0.2">
      <c r="G774" s="240"/>
    </row>
    <row r="775" spans="7:7" s="133" customFormat="1" x14ac:dyDescent="0.2">
      <c r="G775" s="240"/>
    </row>
    <row r="776" spans="7:7" s="133" customFormat="1" x14ac:dyDescent="0.2">
      <c r="G776" s="240"/>
    </row>
    <row r="777" spans="7:7" s="133" customFormat="1" x14ac:dyDescent="0.2">
      <c r="G777" s="240"/>
    </row>
    <row r="778" spans="7:7" s="133" customFormat="1" x14ac:dyDescent="0.2">
      <c r="G778" s="240"/>
    </row>
    <row r="779" spans="7:7" s="133" customFormat="1" x14ac:dyDescent="0.2">
      <c r="G779" s="240"/>
    </row>
    <row r="780" spans="7:7" s="133" customFormat="1" x14ac:dyDescent="0.2">
      <c r="G780" s="240"/>
    </row>
    <row r="781" spans="7:7" s="133" customFormat="1" x14ac:dyDescent="0.2">
      <c r="G781" s="240"/>
    </row>
    <row r="782" spans="7:7" s="133" customFormat="1" x14ac:dyDescent="0.2">
      <c r="G782" s="240"/>
    </row>
    <row r="783" spans="7:7" s="133" customFormat="1" x14ac:dyDescent="0.2">
      <c r="G783" s="240"/>
    </row>
    <row r="784" spans="7:7" s="133" customFormat="1" x14ac:dyDescent="0.2">
      <c r="G784" s="240"/>
    </row>
    <row r="785" spans="7:7" s="133" customFormat="1" x14ac:dyDescent="0.2">
      <c r="G785" s="240"/>
    </row>
    <row r="786" spans="7:7" s="133" customFormat="1" x14ac:dyDescent="0.2">
      <c r="G786" s="240"/>
    </row>
    <row r="787" spans="7:7" s="133" customFormat="1" x14ac:dyDescent="0.2">
      <c r="G787" s="240"/>
    </row>
    <row r="788" spans="7:7" s="133" customFormat="1" x14ac:dyDescent="0.2">
      <c r="G788" s="240"/>
    </row>
    <row r="789" spans="7:7" s="133" customFormat="1" x14ac:dyDescent="0.2">
      <c r="G789" s="240"/>
    </row>
    <row r="790" spans="7:7" s="133" customFormat="1" x14ac:dyDescent="0.2">
      <c r="G790" s="240"/>
    </row>
    <row r="791" spans="7:7" s="133" customFormat="1" x14ac:dyDescent="0.2">
      <c r="G791" s="240"/>
    </row>
    <row r="792" spans="7:7" s="133" customFormat="1" x14ac:dyDescent="0.2">
      <c r="G792" s="240"/>
    </row>
    <row r="793" spans="7:7" s="133" customFormat="1" x14ac:dyDescent="0.2">
      <c r="G793" s="240"/>
    </row>
    <row r="794" spans="7:7" s="133" customFormat="1" x14ac:dyDescent="0.2">
      <c r="G794" s="240"/>
    </row>
    <row r="795" spans="7:7" s="133" customFormat="1" x14ac:dyDescent="0.2">
      <c r="G795" s="240"/>
    </row>
    <row r="796" spans="7:7" s="133" customFormat="1" x14ac:dyDescent="0.2">
      <c r="G796" s="240"/>
    </row>
    <row r="797" spans="7:7" s="133" customFormat="1" x14ac:dyDescent="0.2">
      <c r="G797" s="240"/>
    </row>
    <row r="798" spans="7:7" s="133" customFormat="1" x14ac:dyDescent="0.2">
      <c r="G798" s="240"/>
    </row>
    <row r="799" spans="7:7" s="133" customFormat="1" x14ac:dyDescent="0.2">
      <c r="G799" s="240"/>
    </row>
    <row r="800" spans="7:7" s="133" customFormat="1" x14ac:dyDescent="0.2">
      <c r="G800" s="240"/>
    </row>
    <row r="801" spans="7:7" s="133" customFormat="1" x14ac:dyDescent="0.2">
      <c r="G801" s="240"/>
    </row>
    <row r="802" spans="7:7" s="133" customFormat="1" x14ac:dyDescent="0.2">
      <c r="G802" s="240"/>
    </row>
    <row r="803" spans="7:7" s="133" customFormat="1" x14ac:dyDescent="0.2">
      <c r="G803" s="240"/>
    </row>
    <row r="804" spans="7:7" s="133" customFormat="1" x14ac:dyDescent="0.2">
      <c r="G804" s="240"/>
    </row>
    <row r="805" spans="7:7" s="133" customFormat="1" x14ac:dyDescent="0.2">
      <c r="G805" s="240"/>
    </row>
    <row r="806" spans="7:7" s="133" customFormat="1" x14ac:dyDescent="0.2">
      <c r="G806" s="240"/>
    </row>
    <row r="807" spans="7:7" s="133" customFormat="1" x14ac:dyDescent="0.2">
      <c r="G807" s="240"/>
    </row>
    <row r="808" spans="7:7" s="133" customFormat="1" x14ac:dyDescent="0.2">
      <c r="G808" s="240"/>
    </row>
    <row r="809" spans="7:7" s="133" customFormat="1" x14ac:dyDescent="0.2">
      <c r="G809" s="240"/>
    </row>
    <row r="810" spans="7:7" s="133" customFormat="1" x14ac:dyDescent="0.2">
      <c r="G810" s="240"/>
    </row>
    <row r="811" spans="7:7" s="133" customFormat="1" x14ac:dyDescent="0.2">
      <c r="G811" s="240"/>
    </row>
    <row r="812" spans="7:7" s="133" customFormat="1" x14ac:dyDescent="0.2">
      <c r="G812" s="240"/>
    </row>
    <row r="813" spans="7:7" s="133" customFormat="1" x14ac:dyDescent="0.2">
      <c r="G813" s="240"/>
    </row>
    <row r="814" spans="7:7" s="133" customFormat="1" x14ac:dyDescent="0.2">
      <c r="G814" s="240"/>
    </row>
    <row r="815" spans="7:7" s="133" customFormat="1" x14ac:dyDescent="0.2">
      <c r="G815" s="240"/>
    </row>
    <row r="816" spans="7:7" s="133" customFormat="1" x14ac:dyDescent="0.2">
      <c r="G816" s="240"/>
    </row>
    <row r="817" spans="7:7" s="133" customFormat="1" x14ac:dyDescent="0.2">
      <c r="G817" s="240"/>
    </row>
    <row r="818" spans="7:7" s="133" customFormat="1" x14ac:dyDescent="0.2">
      <c r="G818" s="240"/>
    </row>
    <row r="819" spans="7:7" s="133" customFormat="1" x14ac:dyDescent="0.2">
      <c r="G819" s="240"/>
    </row>
    <row r="820" spans="7:7" s="133" customFormat="1" x14ac:dyDescent="0.2">
      <c r="G820" s="240"/>
    </row>
    <row r="821" spans="7:7" s="133" customFormat="1" x14ac:dyDescent="0.2">
      <c r="G821" s="240"/>
    </row>
    <row r="822" spans="7:7" s="133" customFormat="1" x14ac:dyDescent="0.2">
      <c r="G822" s="240"/>
    </row>
    <row r="823" spans="7:7" s="133" customFormat="1" x14ac:dyDescent="0.2">
      <c r="G823" s="240"/>
    </row>
    <row r="824" spans="7:7" s="133" customFormat="1" x14ac:dyDescent="0.2">
      <c r="G824" s="240"/>
    </row>
    <row r="825" spans="7:7" s="133" customFormat="1" x14ac:dyDescent="0.2">
      <c r="G825" s="240"/>
    </row>
    <row r="826" spans="7:7" s="133" customFormat="1" x14ac:dyDescent="0.2">
      <c r="G826" s="240"/>
    </row>
    <row r="827" spans="7:7" s="133" customFormat="1" x14ac:dyDescent="0.2">
      <c r="G827" s="240"/>
    </row>
    <row r="828" spans="7:7" s="133" customFormat="1" x14ac:dyDescent="0.2">
      <c r="G828" s="240"/>
    </row>
    <row r="829" spans="7:7" s="133" customFormat="1" x14ac:dyDescent="0.2">
      <c r="G829" s="240"/>
    </row>
    <row r="830" spans="7:7" s="133" customFormat="1" x14ac:dyDescent="0.2">
      <c r="G830" s="240"/>
    </row>
    <row r="831" spans="7:7" s="133" customFormat="1" x14ac:dyDescent="0.2">
      <c r="G831" s="240"/>
    </row>
    <row r="832" spans="7:7" s="133" customFormat="1" x14ac:dyDescent="0.2">
      <c r="G832" s="240"/>
    </row>
    <row r="833" spans="7:7" s="133" customFormat="1" x14ac:dyDescent="0.2">
      <c r="G833" s="240"/>
    </row>
    <row r="834" spans="7:7" s="133" customFormat="1" x14ac:dyDescent="0.2">
      <c r="G834" s="240"/>
    </row>
    <row r="835" spans="7:7" s="133" customFormat="1" x14ac:dyDescent="0.2">
      <c r="G835" s="240"/>
    </row>
    <row r="836" spans="7:7" s="133" customFormat="1" x14ac:dyDescent="0.2">
      <c r="G836" s="240"/>
    </row>
    <row r="837" spans="7:7" s="133" customFormat="1" x14ac:dyDescent="0.2">
      <c r="G837" s="240"/>
    </row>
    <row r="838" spans="7:7" s="133" customFormat="1" x14ac:dyDescent="0.2">
      <c r="G838" s="240"/>
    </row>
    <row r="839" spans="7:7" s="133" customFormat="1" x14ac:dyDescent="0.2">
      <c r="G839" s="240"/>
    </row>
    <row r="840" spans="7:7" s="133" customFormat="1" x14ac:dyDescent="0.2">
      <c r="G840" s="240"/>
    </row>
    <row r="841" spans="7:7" s="133" customFormat="1" x14ac:dyDescent="0.2">
      <c r="G841" s="240"/>
    </row>
    <row r="842" spans="7:7" s="133" customFormat="1" x14ac:dyDescent="0.2">
      <c r="G842" s="240"/>
    </row>
    <row r="843" spans="7:7" s="133" customFormat="1" x14ac:dyDescent="0.2">
      <c r="G843" s="240"/>
    </row>
    <row r="844" spans="7:7" s="133" customFormat="1" x14ac:dyDescent="0.2">
      <c r="G844" s="240"/>
    </row>
    <row r="845" spans="7:7" s="133" customFormat="1" x14ac:dyDescent="0.2">
      <c r="G845" s="240"/>
    </row>
    <row r="846" spans="7:7" s="133" customFormat="1" x14ac:dyDescent="0.2">
      <c r="G846" s="240"/>
    </row>
    <row r="847" spans="7:7" s="133" customFormat="1" x14ac:dyDescent="0.2">
      <c r="G847" s="240"/>
    </row>
    <row r="848" spans="7:7" s="133" customFormat="1" x14ac:dyDescent="0.2">
      <c r="G848" s="240"/>
    </row>
    <row r="849" spans="7:7" s="133" customFormat="1" x14ac:dyDescent="0.2">
      <c r="G849" s="240"/>
    </row>
    <row r="850" spans="7:7" s="133" customFormat="1" x14ac:dyDescent="0.2">
      <c r="G850" s="240"/>
    </row>
    <row r="851" spans="7:7" s="133" customFormat="1" x14ac:dyDescent="0.2">
      <c r="G851" s="240"/>
    </row>
    <row r="852" spans="7:7" s="133" customFormat="1" x14ac:dyDescent="0.2">
      <c r="G852" s="240"/>
    </row>
    <row r="853" spans="7:7" s="133" customFormat="1" x14ac:dyDescent="0.2">
      <c r="G853" s="240"/>
    </row>
    <row r="854" spans="7:7" s="133" customFormat="1" x14ac:dyDescent="0.2">
      <c r="G854" s="240"/>
    </row>
    <row r="855" spans="7:7" s="133" customFormat="1" x14ac:dyDescent="0.2">
      <c r="G855" s="240"/>
    </row>
    <row r="856" spans="7:7" s="133" customFormat="1" x14ac:dyDescent="0.2">
      <c r="G856" s="240"/>
    </row>
    <row r="857" spans="7:7" s="133" customFormat="1" x14ac:dyDescent="0.2">
      <c r="G857" s="240"/>
    </row>
    <row r="858" spans="7:7" s="133" customFormat="1" x14ac:dyDescent="0.2">
      <c r="G858" s="240"/>
    </row>
    <row r="859" spans="7:7" s="133" customFormat="1" x14ac:dyDescent="0.2">
      <c r="G859" s="240"/>
    </row>
    <row r="860" spans="7:7" s="133" customFormat="1" x14ac:dyDescent="0.2">
      <c r="G860" s="240"/>
    </row>
    <row r="861" spans="7:7" s="133" customFormat="1" x14ac:dyDescent="0.2">
      <c r="G861" s="240"/>
    </row>
    <row r="862" spans="7:7" s="133" customFormat="1" x14ac:dyDescent="0.2">
      <c r="G862" s="240"/>
    </row>
    <row r="863" spans="7:7" s="133" customFormat="1" x14ac:dyDescent="0.2">
      <c r="G863" s="240"/>
    </row>
    <row r="864" spans="7:7" s="133" customFormat="1" x14ac:dyDescent="0.2">
      <c r="G864" s="240"/>
    </row>
    <row r="865" spans="7:7" s="133" customFormat="1" x14ac:dyDescent="0.2">
      <c r="G865" s="240"/>
    </row>
    <row r="866" spans="7:7" s="133" customFormat="1" x14ac:dyDescent="0.2">
      <c r="G866" s="240"/>
    </row>
    <row r="867" spans="7:7" s="133" customFormat="1" x14ac:dyDescent="0.2">
      <c r="G867" s="240"/>
    </row>
    <row r="868" spans="7:7" s="133" customFormat="1" x14ac:dyDescent="0.2">
      <c r="G868" s="240"/>
    </row>
    <row r="869" spans="7:7" s="133" customFormat="1" x14ac:dyDescent="0.2">
      <c r="G869" s="240"/>
    </row>
    <row r="870" spans="7:7" s="133" customFormat="1" x14ac:dyDescent="0.2">
      <c r="G870" s="240"/>
    </row>
    <row r="871" spans="7:7" s="133" customFormat="1" x14ac:dyDescent="0.2">
      <c r="G871" s="240"/>
    </row>
    <row r="872" spans="7:7" s="133" customFormat="1" x14ac:dyDescent="0.2">
      <c r="G872" s="240"/>
    </row>
    <row r="873" spans="7:7" s="133" customFormat="1" x14ac:dyDescent="0.2">
      <c r="G873" s="240"/>
    </row>
    <row r="874" spans="7:7" s="133" customFormat="1" x14ac:dyDescent="0.2">
      <c r="G874" s="240"/>
    </row>
    <row r="875" spans="7:7" s="133" customFormat="1" x14ac:dyDescent="0.2">
      <c r="G875" s="240"/>
    </row>
    <row r="876" spans="7:7" s="133" customFormat="1" x14ac:dyDescent="0.2">
      <c r="G876" s="240"/>
    </row>
    <row r="877" spans="7:7" s="133" customFormat="1" x14ac:dyDescent="0.2">
      <c r="G877" s="240"/>
    </row>
    <row r="878" spans="7:7" s="133" customFormat="1" x14ac:dyDescent="0.2">
      <c r="G878" s="240"/>
    </row>
    <row r="879" spans="7:7" s="133" customFormat="1" x14ac:dyDescent="0.2">
      <c r="G879" s="240"/>
    </row>
    <row r="880" spans="7:7" s="133" customFormat="1" x14ac:dyDescent="0.2">
      <c r="G880" s="240"/>
    </row>
    <row r="881" spans="7:7" s="133" customFormat="1" x14ac:dyDescent="0.2">
      <c r="G881" s="240"/>
    </row>
    <row r="882" spans="7:7" s="133" customFormat="1" x14ac:dyDescent="0.2">
      <c r="G882" s="240"/>
    </row>
    <row r="883" spans="7:7" s="133" customFormat="1" x14ac:dyDescent="0.2">
      <c r="G883" s="240"/>
    </row>
    <row r="884" spans="7:7" s="133" customFormat="1" x14ac:dyDescent="0.2">
      <c r="G884" s="240"/>
    </row>
    <row r="885" spans="7:7" s="133" customFormat="1" x14ac:dyDescent="0.2">
      <c r="G885" s="240"/>
    </row>
    <row r="886" spans="7:7" s="133" customFormat="1" x14ac:dyDescent="0.2">
      <c r="G886" s="240"/>
    </row>
    <row r="887" spans="7:7" s="133" customFormat="1" x14ac:dyDescent="0.2">
      <c r="G887" s="240"/>
    </row>
    <row r="888" spans="7:7" s="133" customFormat="1" x14ac:dyDescent="0.2">
      <c r="G888" s="240"/>
    </row>
    <row r="889" spans="7:7" s="133" customFormat="1" x14ac:dyDescent="0.2">
      <c r="G889" s="240"/>
    </row>
    <row r="890" spans="7:7" s="133" customFormat="1" x14ac:dyDescent="0.2">
      <c r="G890" s="240"/>
    </row>
    <row r="891" spans="7:7" s="133" customFormat="1" x14ac:dyDescent="0.2">
      <c r="G891" s="240"/>
    </row>
    <row r="892" spans="7:7" s="133" customFormat="1" x14ac:dyDescent="0.2">
      <c r="G892" s="240"/>
    </row>
    <row r="893" spans="7:7" s="133" customFormat="1" x14ac:dyDescent="0.2">
      <c r="G893" s="240"/>
    </row>
    <row r="894" spans="7:7" s="133" customFormat="1" x14ac:dyDescent="0.2">
      <c r="G894" s="240"/>
    </row>
    <row r="895" spans="7:7" s="133" customFormat="1" x14ac:dyDescent="0.2">
      <c r="G895" s="240"/>
    </row>
    <row r="896" spans="7:7" s="133" customFormat="1" x14ac:dyDescent="0.2">
      <c r="G896" s="240"/>
    </row>
    <row r="897" spans="7:7" s="133" customFormat="1" x14ac:dyDescent="0.2">
      <c r="G897" s="240"/>
    </row>
    <row r="898" spans="7:7" s="133" customFormat="1" x14ac:dyDescent="0.2">
      <c r="G898" s="240"/>
    </row>
    <row r="899" spans="7:7" s="133" customFormat="1" x14ac:dyDescent="0.2">
      <c r="G899" s="240"/>
    </row>
    <row r="900" spans="7:7" s="133" customFormat="1" x14ac:dyDescent="0.2">
      <c r="G900" s="240"/>
    </row>
    <row r="901" spans="7:7" s="133" customFormat="1" x14ac:dyDescent="0.2">
      <c r="G901" s="240"/>
    </row>
    <row r="902" spans="7:7" s="133" customFormat="1" x14ac:dyDescent="0.2">
      <c r="G902" s="240"/>
    </row>
    <row r="903" spans="7:7" s="133" customFormat="1" x14ac:dyDescent="0.2">
      <c r="G903" s="240"/>
    </row>
    <row r="904" spans="7:7" s="133" customFormat="1" x14ac:dyDescent="0.2">
      <c r="G904" s="240"/>
    </row>
    <row r="905" spans="7:7" s="133" customFormat="1" x14ac:dyDescent="0.2">
      <c r="G905" s="240"/>
    </row>
    <row r="906" spans="7:7" s="133" customFormat="1" x14ac:dyDescent="0.2">
      <c r="G906" s="240"/>
    </row>
    <row r="907" spans="7:7" s="133" customFormat="1" x14ac:dyDescent="0.2">
      <c r="G907" s="240"/>
    </row>
    <row r="908" spans="7:7" s="133" customFormat="1" x14ac:dyDescent="0.2">
      <c r="G908" s="240"/>
    </row>
    <row r="909" spans="7:7" s="133" customFormat="1" x14ac:dyDescent="0.2">
      <c r="G909" s="240"/>
    </row>
    <row r="910" spans="7:7" s="133" customFormat="1" x14ac:dyDescent="0.2">
      <c r="G910" s="240"/>
    </row>
    <row r="911" spans="7:7" s="133" customFormat="1" x14ac:dyDescent="0.2">
      <c r="G911" s="240"/>
    </row>
    <row r="912" spans="7:7" s="133" customFormat="1" x14ac:dyDescent="0.2">
      <c r="G912" s="240"/>
    </row>
    <row r="913" spans="7:7" s="133" customFormat="1" x14ac:dyDescent="0.2">
      <c r="G913" s="240"/>
    </row>
    <row r="914" spans="7:7" s="133" customFormat="1" x14ac:dyDescent="0.2">
      <c r="G914" s="240"/>
    </row>
    <row r="915" spans="7:7" s="133" customFormat="1" x14ac:dyDescent="0.2">
      <c r="G915" s="240"/>
    </row>
    <row r="916" spans="7:7" s="133" customFormat="1" x14ac:dyDescent="0.2">
      <c r="G916" s="240"/>
    </row>
    <row r="917" spans="7:7" s="133" customFormat="1" x14ac:dyDescent="0.2">
      <c r="G917" s="240"/>
    </row>
    <row r="918" spans="7:7" s="133" customFormat="1" x14ac:dyDescent="0.2">
      <c r="G918" s="240"/>
    </row>
    <row r="919" spans="7:7" s="133" customFormat="1" x14ac:dyDescent="0.2">
      <c r="G919" s="240"/>
    </row>
    <row r="920" spans="7:7" s="133" customFormat="1" x14ac:dyDescent="0.2">
      <c r="G920" s="240"/>
    </row>
    <row r="921" spans="7:7" s="133" customFormat="1" x14ac:dyDescent="0.2">
      <c r="G921" s="240"/>
    </row>
    <row r="922" spans="7:7" s="133" customFormat="1" x14ac:dyDescent="0.2">
      <c r="G922" s="240"/>
    </row>
    <row r="923" spans="7:7" s="133" customFormat="1" x14ac:dyDescent="0.2">
      <c r="G923" s="240"/>
    </row>
    <row r="924" spans="7:7" s="133" customFormat="1" x14ac:dyDescent="0.2">
      <c r="G924" s="240"/>
    </row>
    <row r="925" spans="7:7" s="133" customFormat="1" x14ac:dyDescent="0.2">
      <c r="G925" s="240"/>
    </row>
    <row r="926" spans="7:7" s="133" customFormat="1" x14ac:dyDescent="0.2">
      <c r="G926" s="240"/>
    </row>
    <row r="927" spans="7:7" s="133" customFormat="1" x14ac:dyDescent="0.2">
      <c r="G927" s="240"/>
    </row>
    <row r="928" spans="7:7" s="133" customFormat="1" x14ac:dyDescent="0.2">
      <c r="G928" s="240"/>
    </row>
    <row r="929" spans="5:14" x14ac:dyDescent="0.2">
      <c r="E929" s="133"/>
      <c r="G929" s="240"/>
      <c r="J929" s="133"/>
      <c r="K929" s="133"/>
      <c r="L929" s="133"/>
      <c r="M929" s="133"/>
      <c r="N929" s="133"/>
    </row>
    <row r="930" spans="5:14" x14ac:dyDescent="0.2">
      <c r="E930" s="133"/>
      <c r="G930" s="240"/>
      <c r="J930" s="133"/>
      <c r="K930" s="133"/>
      <c r="L930" s="133"/>
      <c r="M930" s="133"/>
      <c r="N930" s="133"/>
    </row>
    <row r="931" spans="5:14" x14ac:dyDescent="0.2">
      <c r="E931" s="133"/>
      <c r="G931" s="240"/>
      <c r="J931" s="133"/>
      <c r="K931" s="133"/>
      <c r="L931" s="133"/>
      <c r="M931" s="133"/>
      <c r="N931" s="133"/>
    </row>
    <row r="932" spans="5:14" x14ac:dyDescent="0.2">
      <c r="E932" s="133"/>
      <c r="G932" s="240"/>
      <c r="J932" s="133"/>
      <c r="K932" s="133"/>
      <c r="L932" s="133"/>
      <c r="M932" s="133"/>
      <c r="N932" s="133"/>
    </row>
    <row r="933" spans="5:14" x14ac:dyDescent="0.2">
      <c r="E933" s="133"/>
      <c r="G933" s="240"/>
      <c r="J933" s="133"/>
      <c r="K933" s="133"/>
      <c r="L933" s="133"/>
      <c r="M933" s="133"/>
      <c r="N933" s="133"/>
    </row>
    <row r="934" spans="5:14" x14ac:dyDescent="0.2">
      <c r="E934" s="133"/>
      <c r="G934" s="240"/>
      <c r="J934" s="133"/>
      <c r="K934" s="133"/>
      <c r="L934" s="133"/>
      <c r="M934" s="133"/>
      <c r="N934" s="133"/>
    </row>
    <row r="935" spans="5:14" x14ac:dyDescent="0.2">
      <c r="E935" s="133"/>
      <c r="G935" s="240"/>
      <c r="J935" s="133"/>
      <c r="K935" s="133"/>
      <c r="L935" s="133"/>
      <c r="M935" s="133"/>
      <c r="N935" s="133"/>
    </row>
    <row r="936" spans="5:14" x14ac:dyDescent="0.2">
      <c r="G936" s="240"/>
      <c r="J936" s="133"/>
      <c r="K936" s="133"/>
      <c r="L936" s="133"/>
      <c r="M936" s="133"/>
      <c r="N936" s="133"/>
    </row>
    <row r="937" spans="5:14" x14ac:dyDescent="0.2">
      <c r="G937" s="240"/>
      <c r="J937" s="133"/>
      <c r="K937" s="133"/>
      <c r="L937" s="133"/>
      <c r="M937" s="133"/>
      <c r="N937" s="133"/>
    </row>
    <row r="938" spans="5:14" x14ac:dyDescent="0.2">
      <c r="G938" s="240"/>
      <c r="J938" s="133"/>
      <c r="K938" s="133"/>
      <c r="L938" s="133"/>
      <c r="M938" s="133"/>
      <c r="N938" s="133"/>
    </row>
    <row r="939" spans="5:14" x14ac:dyDescent="0.2">
      <c r="G939" s="240"/>
      <c r="J939" s="133"/>
      <c r="K939" s="133"/>
      <c r="L939" s="133"/>
      <c r="M939" s="133"/>
      <c r="N939" s="133"/>
    </row>
    <row r="940" spans="5:14" x14ac:dyDescent="0.2">
      <c r="E940" s="133"/>
      <c r="G940" s="240"/>
      <c r="J940" s="133"/>
      <c r="K940" s="133"/>
      <c r="L940" s="133"/>
      <c r="M940" s="133"/>
      <c r="N940" s="133"/>
    </row>
    <row r="941" spans="5:14" x14ac:dyDescent="0.2">
      <c r="E941" s="133"/>
      <c r="G941" s="240"/>
      <c r="J941" s="133"/>
      <c r="K941" s="133"/>
      <c r="L941" s="133"/>
      <c r="M941" s="133"/>
      <c r="N941" s="133"/>
    </row>
    <row r="942" spans="5:14" x14ac:dyDescent="0.2">
      <c r="E942" s="133"/>
      <c r="G942" s="240"/>
      <c r="J942" s="133"/>
      <c r="K942" s="133"/>
      <c r="L942" s="133"/>
      <c r="M942" s="133"/>
      <c r="N942" s="133"/>
    </row>
    <row r="943" spans="5:14" x14ac:dyDescent="0.2">
      <c r="E943" s="133"/>
      <c r="G943" s="240"/>
      <c r="J943" s="133"/>
      <c r="K943" s="133"/>
      <c r="L943" s="133"/>
      <c r="M943" s="133"/>
      <c r="N943" s="133"/>
    </row>
    <row r="944" spans="5:14" x14ac:dyDescent="0.2">
      <c r="E944" s="133"/>
      <c r="G944" s="240"/>
      <c r="J944" s="133"/>
      <c r="K944" s="133"/>
      <c r="L944" s="133"/>
      <c r="M944" s="133"/>
      <c r="N944" s="133"/>
    </row>
    <row r="945" spans="7:7" s="133" customFormat="1" x14ac:dyDescent="0.2">
      <c r="G945" s="240"/>
    </row>
    <row r="946" spans="7:7" s="133" customFormat="1" x14ac:dyDescent="0.2">
      <c r="G946" s="240"/>
    </row>
    <row r="947" spans="7:7" s="133" customFormat="1" x14ac:dyDescent="0.2">
      <c r="G947" s="240"/>
    </row>
    <row r="948" spans="7:7" s="133" customFormat="1" x14ac:dyDescent="0.2">
      <c r="G948" s="240"/>
    </row>
    <row r="949" spans="7:7" s="133" customFormat="1" x14ac:dyDescent="0.2">
      <c r="G949" s="240"/>
    </row>
    <row r="950" spans="7:7" s="133" customFormat="1" x14ac:dyDescent="0.2">
      <c r="G950" s="240"/>
    </row>
    <row r="951" spans="7:7" s="133" customFormat="1" x14ac:dyDescent="0.2">
      <c r="G951" s="240"/>
    </row>
    <row r="952" spans="7:7" s="133" customFormat="1" x14ac:dyDescent="0.2">
      <c r="G952" s="240"/>
    </row>
    <row r="953" spans="7:7" s="133" customFormat="1" x14ac:dyDescent="0.2">
      <c r="G953" s="240"/>
    </row>
    <row r="954" spans="7:7" s="133" customFormat="1" x14ac:dyDescent="0.2">
      <c r="G954" s="240"/>
    </row>
    <row r="955" spans="7:7" s="133" customFormat="1" x14ac:dyDescent="0.2">
      <c r="G955" s="240"/>
    </row>
    <row r="956" spans="7:7" s="133" customFormat="1" x14ac:dyDescent="0.2">
      <c r="G956" s="240"/>
    </row>
    <row r="957" spans="7:7" s="133" customFormat="1" x14ac:dyDescent="0.2">
      <c r="G957" s="240"/>
    </row>
    <row r="958" spans="7:7" s="133" customFormat="1" x14ac:dyDescent="0.2">
      <c r="G958" s="240"/>
    </row>
    <row r="959" spans="7:7" s="133" customFormat="1" x14ac:dyDescent="0.2">
      <c r="G959" s="240"/>
    </row>
    <row r="960" spans="7:7" s="133" customFormat="1" x14ac:dyDescent="0.2">
      <c r="G960" s="240"/>
    </row>
    <row r="961" spans="7:7" s="133" customFormat="1" x14ac:dyDescent="0.2">
      <c r="G961" s="240"/>
    </row>
    <row r="962" spans="7:7" s="133" customFormat="1" x14ac:dyDescent="0.2">
      <c r="G962" s="240"/>
    </row>
    <row r="963" spans="7:7" s="133" customFormat="1" x14ac:dyDescent="0.2">
      <c r="G963" s="240"/>
    </row>
    <row r="964" spans="7:7" s="133" customFormat="1" x14ac:dyDescent="0.2">
      <c r="G964" s="240"/>
    </row>
    <row r="965" spans="7:7" s="133" customFormat="1" x14ac:dyDescent="0.2">
      <c r="G965" s="240"/>
    </row>
    <row r="966" spans="7:7" s="133" customFormat="1" x14ac:dyDescent="0.2">
      <c r="G966" s="240"/>
    </row>
    <row r="967" spans="7:7" s="133" customFormat="1" x14ac:dyDescent="0.2">
      <c r="G967" s="240"/>
    </row>
    <row r="968" spans="7:7" s="133" customFormat="1" x14ac:dyDescent="0.2">
      <c r="G968" s="240"/>
    </row>
    <row r="969" spans="7:7" s="133" customFormat="1" x14ac:dyDescent="0.2">
      <c r="G969" s="240"/>
    </row>
    <row r="970" spans="7:7" s="133" customFormat="1" x14ac:dyDescent="0.2">
      <c r="G970" s="240"/>
    </row>
    <row r="971" spans="7:7" s="133" customFormat="1" x14ac:dyDescent="0.2">
      <c r="G971" s="240"/>
    </row>
    <row r="972" spans="7:7" s="133" customFormat="1" x14ac:dyDescent="0.2">
      <c r="G972" s="240"/>
    </row>
    <row r="973" spans="7:7" s="133" customFormat="1" x14ac:dyDescent="0.2">
      <c r="G973" s="240"/>
    </row>
    <row r="974" spans="7:7" s="133" customFormat="1" x14ac:dyDescent="0.2">
      <c r="G974" s="240"/>
    </row>
    <row r="975" spans="7:7" s="133" customFormat="1" x14ac:dyDescent="0.2">
      <c r="G975" s="240"/>
    </row>
    <row r="976" spans="7:7" s="133" customFormat="1" x14ac:dyDescent="0.2">
      <c r="G976" s="240"/>
    </row>
    <row r="977" spans="7:7" s="133" customFormat="1" x14ac:dyDescent="0.2">
      <c r="G977" s="240"/>
    </row>
    <row r="978" spans="7:7" s="133" customFormat="1" x14ac:dyDescent="0.2">
      <c r="G978" s="240"/>
    </row>
    <row r="979" spans="7:7" s="133" customFormat="1" x14ac:dyDescent="0.2">
      <c r="G979" s="240"/>
    </row>
    <row r="980" spans="7:7" s="133" customFormat="1" x14ac:dyDescent="0.2">
      <c r="G980" s="240"/>
    </row>
    <row r="981" spans="7:7" s="133" customFormat="1" x14ac:dyDescent="0.2">
      <c r="G981" s="240"/>
    </row>
    <row r="982" spans="7:7" s="133" customFormat="1" x14ac:dyDescent="0.2">
      <c r="G982" s="240"/>
    </row>
    <row r="983" spans="7:7" s="133" customFormat="1" x14ac:dyDescent="0.2">
      <c r="G983" s="240"/>
    </row>
    <row r="984" spans="7:7" s="133" customFormat="1" x14ac:dyDescent="0.2">
      <c r="G984" s="240"/>
    </row>
    <row r="985" spans="7:7" s="133" customFormat="1" x14ac:dyDescent="0.2">
      <c r="G985" s="240"/>
    </row>
    <row r="986" spans="7:7" s="133" customFormat="1" x14ac:dyDescent="0.2">
      <c r="G986" s="240"/>
    </row>
    <row r="987" spans="7:7" s="133" customFormat="1" x14ac:dyDescent="0.2">
      <c r="G987" s="240"/>
    </row>
    <row r="988" spans="7:7" s="133" customFormat="1" x14ac:dyDescent="0.2">
      <c r="G988" s="240"/>
    </row>
    <row r="989" spans="7:7" s="133" customFormat="1" x14ac:dyDescent="0.2">
      <c r="G989" s="240"/>
    </row>
    <row r="990" spans="7:7" s="133" customFormat="1" x14ac:dyDescent="0.2">
      <c r="G990" s="240"/>
    </row>
    <row r="991" spans="7:7" s="133" customFormat="1" x14ac:dyDescent="0.2">
      <c r="G991" s="240"/>
    </row>
    <row r="992" spans="7:7" s="133" customFormat="1" x14ac:dyDescent="0.2">
      <c r="G992" s="240"/>
    </row>
    <row r="993" spans="7:7" s="133" customFormat="1" x14ac:dyDescent="0.2">
      <c r="G993" s="240"/>
    </row>
    <row r="994" spans="7:7" s="133" customFormat="1" x14ac:dyDescent="0.2">
      <c r="G994" s="240"/>
    </row>
    <row r="995" spans="7:7" s="133" customFormat="1" x14ac:dyDescent="0.2">
      <c r="G995" s="240"/>
    </row>
    <row r="996" spans="7:7" s="133" customFormat="1" x14ac:dyDescent="0.2">
      <c r="G996" s="240"/>
    </row>
    <row r="997" spans="7:7" s="133" customFormat="1" x14ac:dyDescent="0.2">
      <c r="G997" s="240"/>
    </row>
    <row r="998" spans="7:7" s="133" customFormat="1" x14ac:dyDescent="0.2">
      <c r="G998" s="240"/>
    </row>
    <row r="999" spans="7:7" s="133" customFormat="1" x14ac:dyDescent="0.2">
      <c r="G999" s="240"/>
    </row>
    <row r="1000" spans="7:7" s="133" customFormat="1" x14ac:dyDescent="0.2">
      <c r="G1000" s="240"/>
    </row>
    <row r="1001" spans="7:7" s="133" customFormat="1" x14ac:dyDescent="0.2">
      <c r="G1001" s="240"/>
    </row>
    <row r="1002" spans="7:7" s="133" customFormat="1" x14ac:dyDescent="0.2">
      <c r="G1002" s="240"/>
    </row>
    <row r="1003" spans="7:7" s="133" customFormat="1" x14ac:dyDescent="0.2">
      <c r="G1003" s="240"/>
    </row>
    <row r="1004" spans="7:7" s="133" customFormat="1" x14ac:dyDescent="0.2">
      <c r="G1004" s="240"/>
    </row>
    <row r="1005" spans="7:7" s="133" customFormat="1" x14ac:dyDescent="0.2">
      <c r="G1005" s="240"/>
    </row>
    <row r="1006" spans="7:7" s="133" customFormat="1" x14ac:dyDescent="0.2">
      <c r="G1006" s="240"/>
    </row>
    <row r="1007" spans="7:7" s="133" customFormat="1" x14ac:dyDescent="0.2">
      <c r="G1007" s="240"/>
    </row>
    <row r="1008" spans="7:7" s="133" customFormat="1" x14ac:dyDescent="0.2">
      <c r="G1008" s="240"/>
    </row>
    <row r="1009" spans="7:7" s="133" customFormat="1" x14ac:dyDescent="0.2">
      <c r="G1009" s="240"/>
    </row>
    <row r="1010" spans="7:7" s="133" customFormat="1" x14ac:dyDescent="0.2">
      <c r="G1010" s="240"/>
    </row>
    <row r="1011" spans="7:7" s="133" customFormat="1" x14ac:dyDescent="0.2">
      <c r="G1011" s="240"/>
    </row>
    <row r="1012" spans="7:7" s="133" customFormat="1" x14ac:dyDescent="0.2">
      <c r="G1012" s="240"/>
    </row>
    <row r="1013" spans="7:7" s="133" customFormat="1" x14ac:dyDescent="0.2">
      <c r="G1013" s="240"/>
    </row>
    <row r="1014" spans="7:7" s="133" customFormat="1" x14ac:dyDescent="0.2">
      <c r="G1014" s="240"/>
    </row>
    <row r="1015" spans="7:7" s="133" customFormat="1" x14ac:dyDescent="0.2">
      <c r="G1015" s="240"/>
    </row>
    <row r="1016" spans="7:7" s="133" customFormat="1" x14ac:dyDescent="0.2">
      <c r="G1016" s="240"/>
    </row>
    <row r="1017" spans="7:7" s="133" customFormat="1" x14ac:dyDescent="0.2">
      <c r="G1017" s="240"/>
    </row>
    <row r="1018" spans="7:7" s="133" customFormat="1" x14ac:dyDescent="0.2">
      <c r="G1018" s="240"/>
    </row>
    <row r="1019" spans="7:7" s="133" customFormat="1" x14ac:dyDescent="0.2">
      <c r="G1019" s="240"/>
    </row>
    <row r="1020" spans="7:7" s="133" customFormat="1" x14ac:dyDescent="0.2">
      <c r="G1020" s="240"/>
    </row>
    <row r="1021" spans="7:7" s="133" customFormat="1" x14ac:dyDescent="0.2">
      <c r="G1021" s="240"/>
    </row>
    <row r="1022" spans="7:7" s="133" customFormat="1" x14ac:dyDescent="0.2">
      <c r="G1022" s="240"/>
    </row>
    <row r="1023" spans="7:7" s="133" customFormat="1" x14ac:dyDescent="0.2">
      <c r="G1023" s="240"/>
    </row>
    <row r="1024" spans="7:7" s="133" customFormat="1" x14ac:dyDescent="0.2">
      <c r="G1024" s="240"/>
    </row>
    <row r="1025" spans="7:7" s="133" customFormat="1" x14ac:dyDescent="0.2">
      <c r="G1025" s="240"/>
    </row>
    <row r="1026" spans="7:7" s="133" customFormat="1" x14ac:dyDescent="0.2">
      <c r="G1026" s="240"/>
    </row>
    <row r="1027" spans="7:7" s="133" customFormat="1" x14ac:dyDescent="0.2">
      <c r="G1027" s="240"/>
    </row>
    <row r="1028" spans="7:7" s="133" customFormat="1" x14ac:dyDescent="0.2">
      <c r="G1028" s="240"/>
    </row>
    <row r="1029" spans="7:7" s="133" customFormat="1" x14ac:dyDescent="0.2">
      <c r="G1029" s="240"/>
    </row>
    <row r="1030" spans="7:7" s="133" customFormat="1" x14ac:dyDescent="0.2">
      <c r="G1030" s="240"/>
    </row>
    <row r="1031" spans="7:7" s="133" customFormat="1" x14ac:dyDescent="0.2">
      <c r="G1031" s="240"/>
    </row>
    <row r="1032" spans="7:7" s="133" customFormat="1" x14ac:dyDescent="0.2">
      <c r="G1032" s="240"/>
    </row>
    <row r="1033" spans="7:7" s="133" customFormat="1" x14ac:dyDescent="0.2">
      <c r="G1033" s="240"/>
    </row>
    <row r="1034" spans="7:7" s="133" customFormat="1" x14ac:dyDescent="0.2">
      <c r="G1034" s="240"/>
    </row>
    <row r="1035" spans="7:7" s="133" customFormat="1" x14ac:dyDescent="0.2">
      <c r="G1035" s="240"/>
    </row>
    <row r="1036" spans="7:7" s="133" customFormat="1" x14ac:dyDescent="0.2">
      <c r="G1036" s="240"/>
    </row>
    <row r="1037" spans="7:7" s="133" customFormat="1" x14ac:dyDescent="0.2">
      <c r="G1037" s="240"/>
    </row>
    <row r="1038" spans="7:7" s="133" customFormat="1" x14ac:dyDescent="0.2">
      <c r="G1038" s="240"/>
    </row>
    <row r="1039" spans="7:7" s="133" customFormat="1" x14ac:dyDescent="0.2">
      <c r="G1039" s="240"/>
    </row>
    <row r="1040" spans="7:7" s="133" customFormat="1" x14ac:dyDescent="0.2">
      <c r="G1040" s="240"/>
    </row>
    <row r="1041" spans="7:7" s="133" customFormat="1" x14ac:dyDescent="0.2">
      <c r="G1041" s="240"/>
    </row>
    <row r="1042" spans="7:7" s="133" customFormat="1" x14ac:dyDescent="0.2">
      <c r="G1042" s="240"/>
    </row>
    <row r="1043" spans="7:7" s="133" customFormat="1" x14ac:dyDescent="0.2">
      <c r="G1043" s="240"/>
    </row>
    <row r="1044" spans="7:7" s="133" customFormat="1" x14ac:dyDescent="0.2">
      <c r="G1044" s="240"/>
    </row>
    <row r="1045" spans="7:7" s="133" customFormat="1" x14ac:dyDescent="0.2">
      <c r="G1045" s="240"/>
    </row>
    <row r="1046" spans="7:7" s="133" customFormat="1" x14ac:dyDescent="0.2">
      <c r="G1046" s="240"/>
    </row>
    <row r="1047" spans="7:7" s="133" customFormat="1" x14ac:dyDescent="0.2">
      <c r="G1047" s="240"/>
    </row>
    <row r="1048" spans="7:7" s="133" customFormat="1" x14ac:dyDescent="0.2">
      <c r="G1048" s="240"/>
    </row>
    <row r="1049" spans="7:7" s="133" customFormat="1" x14ac:dyDescent="0.2">
      <c r="G1049" s="240"/>
    </row>
    <row r="1050" spans="7:7" s="133" customFormat="1" x14ac:dyDescent="0.2">
      <c r="G1050" s="240"/>
    </row>
    <row r="1051" spans="7:7" s="133" customFormat="1" x14ac:dyDescent="0.2">
      <c r="G1051" s="240"/>
    </row>
    <row r="1052" spans="7:7" s="133" customFormat="1" x14ac:dyDescent="0.2">
      <c r="G1052" s="240"/>
    </row>
    <row r="1053" spans="7:7" s="133" customFormat="1" x14ac:dyDescent="0.2">
      <c r="G1053" s="240"/>
    </row>
    <row r="1054" spans="7:7" s="133" customFormat="1" x14ac:dyDescent="0.2">
      <c r="G1054" s="240"/>
    </row>
    <row r="1055" spans="7:7" s="133" customFormat="1" x14ac:dyDescent="0.2">
      <c r="G1055" s="240"/>
    </row>
    <row r="1056" spans="7:7" s="133" customFormat="1" x14ac:dyDescent="0.2">
      <c r="G1056" s="240"/>
    </row>
    <row r="1057" spans="7:7" s="133" customFormat="1" x14ac:dyDescent="0.2">
      <c r="G1057" s="240"/>
    </row>
    <row r="1058" spans="7:7" s="133" customFormat="1" x14ac:dyDescent="0.2">
      <c r="G1058" s="240"/>
    </row>
    <row r="1059" spans="7:7" s="133" customFormat="1" x14ac:dyDescent="0.2">
      <c r="G1059" s="240"/>
    </row>
    <row r="1060" spans="7:7" s="133" customFormat="1" x14ac:dyDescent="0.2">
      <c r="G1060" s="240"/>
    </row>
    <row r="1061" spans="7:7" s="133" customFormat="1" x14ac:dyDescent="0.2">
      <c r="G1061" s="240"/>
    </row>
    <row r="1062" spans="7:7" s="133" customFormat="1" x14ac:dyDescent="0.2">
      <c r="G1062" s="240"/>
    </row>
    <row r="1063" spans="7:7" s="133" customFormat="1" x14ac:dyDescent="0.2">
      <c r="G1063" s="240"/>
    </row>
    <row r="1064" spans="7:7" s="133" customFormat="1" x14ac:dyDescent="0.2">
      <c r="G1064" s="240"/>
    </row>
    <row r="1065" spans="7:7" s="133" customFormat="1" x14ac:dyDescent="0.2">
      <c r="G1065" s="240"/>
    </row>
    <row r="1066" spans="7:7" s="133" customFormat="1" x14ac:dyDescent="0.2">
      <c r="G1066" s="240"/>
    </row>
    <row r="1067" spans="7:7" s="133" customFormat="1" x14ac:dyDescent="0.2">
      <c r="G1067" s="240"/>
    </row>
    <row r="1068" spans="7:7" s="133" customFormat="1" x14ac:dyDescent="0.2">
      <c r="G1068" s="240"/>
    </row>
    <row r="1069" spans="7:7" s="133" customFormat="1" x14ac:dyDescent="0.2">
      <c r="G1069" s="240"/>
    </row>
    <row r="1070" spans="7:7" s="133" customFormat="1" x14ac:dyDescent="0.2">
      <c r="G1070" s="240"/>
    </row>
    <row r="1071" spans="7:7" s="133" customFormat="1" x14ac:dyDescent="0.2">
      <c r="G1071" s="240"/>
    </row>
    <row r="1072" spans="7:7" s="133" customFormat="1" x14ac:dyDescent="0.2">
      <c r="G1072" s="240"/>
    </row>
    <row r="1073" spans="7:7" s="133" customFormat="1" x14ac:dyDescent="0.2">
      <c r="G1073" s="240"/>
    </row>
    <row r="1074" spans="7:7" s="133" customFormat="1" x14ac:dyDescent="0.2">
      <c r="G1074" s="240"/>
    </row>
    <row r="1075" spans="7:7" s="133" customFormat="1" x14ac:dyDescent="0.2">
      <c r="G1075" s="240"/>
    </row>
    <row r="1076" spans="7:7" s="133" customFormat="1" x14ac:dyDescent="0.2">
      <c r="G1076" s="240"/>
    </row>
    <row r="1077" spans="7:7" s="133" customFormat="1" x14ac:dyDescent="0.2">
      <c r="G1077" s="240"/>
    </row>
    <row r="1078" spans="7:7" s="133" customFormat="1" x14ac:dyDescent="0.2">
      <c r="G1078" s="240"/>
    </row>
    <row r="1079" spans="7:7" s="133" customFormat="1" x14ac:dyDescent="0.2">
      <c r="G1079" s="240"/>
    </row>
    <row r="1080" spans="7:7" s="133" customFormat="1" x14ac:dyDescent="0.2">
      <c r="G1080" s="240"/>
    </row>
    <row r="1081" spans="7:7" s="133" customFormat="1" x14ac:dyDescent="0.2">
      <c r="G1081" s="240"/>
    </row>
    <row r="1082" spans="7:7" s="133" customFormat="1" x14ac:dyDescent="0.2">
      <c r="G1082" s="240"/>
    </row>
    <row r="1083" spans="7:7" s="133" customFormat="1" x14ac:dyDescent="0.2">
      <c r="G1083" s="240"/>
    </row>
    <row r="1084" spans="7:7" s="133" customFormat="1" x14ac:dyDescent="0.2">
      <c r="G1084" s="240"/>
    </row>
    <row r="1085" spans="7:7" s="133" customFormat="1" x14ac:dyDescent="0.2">
      <c r="G1085" s="240"/>
    </row>
    <row r="1086" spans="7:7" s="133" customFormat="1" x14ac:dyDescent="0.2">
      <c r="G1086" s="240"/>
    </row>
    <row r="1087" spans="7:7" s="133" customFormat="1" x14ac:dyDescent="0.2">
      <c r="G1087" s="240"/>
    </row>
    <row r="1088" spans="7:7" s="133" customFormat="1" x14ac:dyDescent="0.2">
      <c r="G1088" s="240"/>
    </row>
    <row r="1089" spans="7:7" s="133" customFormat="1" x14ac:dyDescent="0.2">
      <c r="G1089" s="240"/>
    </row>
    <row r="1090" spans="7:7" s="133" customFormat="1" x14ac:dyDescent="0.2">
      <c r="G1090" s="240"/>
    </row>
    <row r="1091" spans="7:7" s="133" customFormat="1" x14ac:dyDescent="0.2">
      <c r="G1091" s="240"/>
    </row>
    <row r="1092" spans="7:7" s="133" customFormat="1" x14ac:dyDescent="0.2">
      <c r="G1092" s="240"/>
    </row>
    <row r="1093" spans="7:7" s="133" customFormat="1" x14ac:dyDescent="0.2">
      <c r="G1093" s="240"/>
    </row>
    <row r="1094" spans="7:7" s="133" customFormat="1" x14ac:dyDescent="0.2">
      <c r="G1094" s="240"/>
    </row>
    <row r="1095" spans="7:7" s="133" customFormat="1" x14ac:dyDescent="0.2">
      <c r="G1095" s="240"/>
    </row>
    <row r="1096" spans="7:7" s="133" customFormat="1" x14ac:dyDescent="0.2">
      <c r="G1096" s="240"/>
    </row>
    <row r="1097" spans="7:7" s="133" customFormat="1" x14ac:dyDescent="0.2">
      <c r="G1097" s="240"/>
    </row>
    <row r="1098" spans="7:7" s="133" customFormat="1" x14ac:dyDescent="0.2">
      <c r="G1098" s="240"/>
    </row>
    <row r="1099" spans="7:7" s="133" customFormat="1" x14ac:dyDescent="0.2">
      <c r="G1099" s="240"/>
    </row>
    <row r="1100" spans="7:7" s="133" customFormat="1" x14ac:dyDescent="0.2">
      <c r="G1100" s="240"/>
    </row>
    <row r="1101" spans="7:7" s="133" customFormat="1" x14ac:dyDescent="0.2">
      <c r="G1101" s="240"/>
    </row>
    <row r="1102" spans="7:7" s="133" customFormat="1" x14ac:dyDescent="0.2">
      <c r="G1102" s="240"/>
    </row>
    <row r="1103" spans="7:7" s="133" customFormat="1" x14ac:dyDescent="0.2">
      <c r="G1103" s="240"/>
    </row>
    <row r="1104" spans="7:7" s="133" customFormat="1" x14ac:dyDescent="0.2">
      <c r="G1104" s="240"/>
    </row>
    <row r="1105" spans="7:7" s="133" customFormat="1" x14ac:dyDescent="0.2">
      <c r="G1105" s="240"/>
    </row>
    <row r="1106" spans="7:7" s="133" customFormat="1" x14ac:dyDescent="0.2">
      <c r="G1106" s="240"/>
    </row>
    <row r="1107" spans="7:7" s="133" customFormat="1" x14ac:dyDescent="0.2">
      <c r="G1107" s="240"/>
    </row>
    <row r="1108" spans="7:7" s="133" customFormat="1" x14ac:dyDescent="0.2">
      <c r="G1108" s="240"/>
    </row>
    <row r="1109" spans="7:7" s="133" customFormat="1" x14ac:dyDescent="0.2">
      <c r="G1109" s="240"/>
    </row>
    <row r="1110" spans="7:7" s="133" customFormat="1" x14ac:dyDescent="0.2">
      <c r="G1110" s="240"/>
    </row>
    <row r="1111" spans="7:7" s="133" customFormat="1" x14ac:dyDescent="0.2">
      <c r="G1111" s="240"/>
    </row>
    <row r="1112" spans="7:7" s="133" customFormat="1" x14ac:dyDescent="0.2">
      <c r="G1112" s="240"/>
    </row>
    <row r="1113" spans="7:7" s="133" customFormat="1" x14ac:dyDescent="0.2">
      <c r="G1113" s="240"/>
    </row>
    <row r="1114" spans="7:7" s="133" customFormat="1" x14ac:dyDescent="0.2">
      <c r="G1114" s="240"/>
    </row>
    <row r="1115" spans="7:7" s="133" customFormat="1" x14ac:dyDescent="0.2">
      <c r="G1115" s="240"/>
    </row>
    <row r="1116" spans="7:7" s="133" customFormat="1" x14ac:dyDescent="0.2">
      <c r="G1116" s="240"/>
    </row>
    <row r="1117" spans="7:7" s="133" customFormat="1" x14ac:dyDescent="0.2">
      <c r="G1117" s="240"/>
    </row>
    <row r="1118" spans="7:7" s="133" customFormat="1" x14ac:dyDescent="0.2">
      <c r="G1118" s="240"/>
    </row>
    <row r="1119" spans="7:7" s="133" customFormat="1" x14ac:dyDescent="0.2">
      <c r="G1119" s="240"/>
    </row>
    <row r="1120" spans="7:7" s="133" customFormat="1" x14ac:dyDescent="0.2">
      <c r="G1120" s="240"/>
    </row>
    <row r="1121" spans="7:7" s="133" customFormat="1" x14ac:dyDescent="0.2">
      <c r="G1121" s="240"/>
    </row>
    <row r="1122" spans="7:7" s="133" customFormat="1" x14ac:dyDescent="0.2">
      <c r="G1122" s="240"/>
    </row>
    <row r="1123" spans="7:7" s="133" customFormat="1" x14ac:dyDescent="0.2">
      <c r="G1123" s="240"/>
    </row>
    <row r="1124" spans="7:7" s="133" customFormat="1" x14ac:dyDescent="0.2">
      <c r="G1124" s="240"/>
    </row>
    <row r="1125" spans="7:7" s="133" customFormat="1" x14ac:dyDescent="0.2">
      <c r="G1125" s="240"/>
    </row>
    <row r="1126" spans="7:7" s="133" customFormat="1" x14ac:dyDescent="0.2">
      <c r="G1126" s="240"/>
    </row>
    <row r="1127" spans="7:7" s="133" customFormat="1" x14ac:dyDescent="0.2">
      <c r="G1127" s="240"/>
    </row>
    <row r="1128" spans="7:7" s="133" customFormat="1" x14ac:dyDescent="0.2">
      <c r="G1128" s="240"/>
    </row>
    <row r="1129" spans="7:7" s="133" customFormat="1" x14ac:dyDescent="0.2">
      <c r="G1129" s="240"/>
    </row>
    <row r="1130" spans="7:7" s="133" customFormat="1" x14ac:dyDescent="0.2">
      <c r="G1130" s="240"/>
    </row>
    <row r="1131" spans="7:7" s="133" customFormat="1" x14ac:dyDescent="0.2">
      <c r="G1131" s="240"/>
    </row>
    <row r="1132" spans="7:7" s="133" customFormat="1" x14ac:dyDescent="0.2">
      <c r="G1132" s="240"/>
    </row>
    <row r="1133" spans="7:7" s="133" customFormat="1" x14ac:dyDescent="0.2">
      <c r="G1133" s="240"/>
    </row>
    <row r="1134" spans="7:7" s="133" customFormat="1" x14ac:dyDescent="0.2">
      <c r="G1134" s="240"/>
    </row>
    <row r="1135" spans="7:7" s="133" customFormat="1" x14ac:dyDescent="0.2">
      <c r="G1135" s="240"/>
    </row>
    <row r="1136" spans="7:7" s="133" customFormat="1" x14ac:dyDescent="0.2">
      <c r="G1136" s="240"/>
    </row>
    <row r="1137" spans="7:7" s="133" customFormat="1" x14ac:dyDescent="0.2">
      <c r="G1137" s="240"/>
    </row>
    <row r="1138" spans="7:7" s="133" customFormat="1" x14ac:dyDescent="0.2">
      <c r="G1138" s="240"/>
    </row>
    <row r="1139" spans="7:7" s="133" customFormat="1" x14ac:dyDescent="0.2">
      <c r="G1139" s="240"/>
    </row>
    <row r="1140" spans="7:7" s="133" customFormat="1" x14ac:dyDescent="0.2">
      <c r="G1140" s="240"/>
    </row>
    <row r="1141" spans="7:7" s="133" customFormat="1" x14ac:dyDescent="0.2">
      <c r="G1141" s="240"/>
    </row>
    <row r="1142" spans="7:7" s="133" customFormat="1" x14ac:dyDescent="0.2">
      <c r="G1142" s="240"/>
    </row>
    <row r="1143" spans="7:7" s="133" customFormat="1" x14ac:dyDescent="0.2">
      <c r="G1143" s="240"/>
    </row>
    <row r="1144" spans="7:7" s="133" customFormat="1" x14ac:dyDescent="0.2">
      <c r="G1144" s="240"/>
    </row>
    <row r="1145" spans="7:7" s="133" customFormat="1" x14ac:dyDescent="0.2">
      <c r="G1145" s="240"/>
    </row>
    <row r="1146" spans="7:7" s="133" customFormat="1" x14ac:dyDescent="0.2">
      <c r="G1146" s="240"/>
    </row>
    <row r="1147" spans="7:7" s="133" customFormat="1" x14ac:dyDescent="0.2">
      <c r="G1147" s="240"/>
    </row>
    <row r="1148" spans="7:7" s="133" customFormat="1" x14ac:dyDescent="0.2">
      <c r="G1148" s="240"/>
    </row>
    <row r="1149" spans="7:7" s="133" customFormat="1" x14ac:dyDescent="0.2">
      <c r="G1149" s="240"/>
    </row>
    <row r="1150" spans="7:7" s="133" customFormat="1" x14ac:dyDescent="0.2">
      <c r="G1150" s="240"/>
    </row>
    <row r="1151" spans="7:7" s="133" customFormat="1" x14ac:dyDescent="0.2">
      <c r="G1151" s="240"/>
    </row>
    <row r="1152" spans="7:7" s="133" customFormat="1" x14ac:dyDescent="0.2">
      <c r="G1152" s="240"/>
    </row>
    <row r="1153" spans="7:7" s="133" customFormat="1" x14ac:dyDescent="0.2">
      <c r="G1153" s="240"/>
    </row>
    <row r="1154" spans="7:7" s="133" customFormat="1" x14ac:dyDescent="0.2">
      <c r="G1154" s="240"/>
    </row>
    <row r="1155" spans="7:7" s="133" customFormat="1" x14ac:dyDescent="0.2">
      <c r="G1155" s="240"/>
    </row>
    <row r="1156" spans="7:7" s="133" customFormat="1" x14ac:dyDescent="0.2">
      <c r="G1156" s="240"/>
    </row>
    <row r="1157" spans="7:7" s="133" customFormat="1" x14ac:dyDescent="0.2">
      <c r="G1157" s="240"/>
    </row>
    <row r="1158" spans="7:7" s="133" customFormat="1" x14ac:dyDescent="0.2">
      <c r="G1158" s="240"/>
    </row>
    <row r="1159" spans="7:7" s="133" customFormat="1" x14ac:dyDescent="0.2">
      <c r="G1159" s="240"/>
    </row>
    <row r="1160" spans="7:7" s="133" customFormat="1" x14ac:dyDescent="0.2">
      <c r="G1160" s="240"/>
    </row>
    <row r="1161" spans="7:7" s="133" customFormat="1" x14ac:dyDescent="0.2">
      <c r="G1161" s="240"/>
    </row>
    <row r="1162" spans="7:7" s="133" customFormat="1" x14ac:dyDescent="0.2">
      <c r="G1162" s="240"/>
    </row>
    <row r="1163" spans="7:7" s="133" customFormat="1" x14ac:dyDescent="0.2">
      <c r="G1163" s="240"/>
    </row>
    <row r="1164" spans="7:7" s="133" customFormat="1" x14ac:dyDescent="0.2">
      <c r="G1164" s="240"/>
    </row>
    <row r="1165" spans="7:7" s="133" customFormat="1" x14ac:dyDescent="0.2">
      <c r="G1165" s="240"/>
    </row>
    <row r="1166" spans="7:7" s="133" customFormat="1" x14ac:dyDescent="0.2">
      <c r="G1166" s="240"/>
    </row>
    <row r="1167" spans="7:7" s="133" customFormat="1" x14ac:dyDescent="0.2">
      <c r="G1167" s="240"/>
    </row>
    <row r="1168" spans="7:7" s="133" customFormat="1" x14ac:dyDescent="0.2">
      <c r="G1168" s="240"/>
    </row>
    <row r="1169" spans="7:7" s="133" customFormat="1" x14ac:dyDescent="0.2">
      <c r="G1169" s="240"/>
    </row>
    <row r="1170" spans="7:7" s="133" customFormat="1" x14ac:dyDescent="0.2">
      <c r="G1170" s="240"/>
    </row>
    <row r="1171" spans="7:7" s="133" customFormat="1" x14ac:dyDescent="0.2">
      <c r="G1171" s="240"/>
    </row>
    <row r="1172" spans="7:7" s="133" customFormat="1" x14ac:dyDescent="0.2">
      <c r="G1172" s="240"/>
    </row>
    <row r="1173" spans="7:7" s="133" customFormat="1" x14ac:dyDescent="0.2">
      <c r="G1173" s="240"/>
    </row>
    <row r="1174" spans="7:7" s="133" customFormat="1" x14ac:dyDescent="0.2">
      <c r="G1174" s="240"/>
    </row>
    <row r="1175" spans="7:7" s="133" customFormat="1" x14ac:dyDescent="0.2">
      <c r="G1175" s="240"/>
    </row>
    <row r="1176" spans="7:7" s="133" customFormat="1" x14ac:dyDescent="0.2">
      <c r="G1176" s="240"/>
    </row>
    <row r="1177" spans="7:7" s="133" customFormat="1" x14ac:dyDescent="0.2">
      <c r="G1177" s="240"/>
    </row>
    <row r="1178" spans="7:7" s="133" customFormat="1" x14ac:dyDescent="0.2">
      <c r="G1178" s="240"/>
    </row>
    <row r="1179" spans="7:7" s="133" customFormat="1" x14ac:dyDescent="0.2">
      <c r="G1179" s="240"/>
    </row>
    <row r="1180" spans="7:7" s="133" customFormat="1" x14ac:dyDescent="0.2">
      <c r="G1180" s="240"/>
    </row>
    <row r="1181" spans="7:7" s="133" customFormat="1" x14ac:dyDescent="0.2">
      <c r="G1181" s="240"/>
    </row>
    <row r="1182" spans="7:7" s="133" customFormat="1" x14ac:dyDescent="0.2">
      <c r="G1182" s="240"/>
    </row>
    <row r="1183" spans="7:7" s="133" customFormat="1" x14ac:dyDescent="0.2">
      <c r="G1183" s="240"/>
    </row>
    <row r="1184" spans="7:7" s="133" customFormat="1" x14ac:dyDescent="0.2">
      <c r="G1184" s="240"/>
    </row>
    <row r="1185" spans="7:7" s="133" customFormat="1" x14ac:dyDescent="0.2">
      <c r="G1185" s="240"/>
    </row>
    <row r="1186" spans="7:7" s="133" customFormat="1" x14ac:dyDescent="0.2">
      <c r="G1186" s="240"/>
    </row>
    <row r="1187" spans="7:7" s="133" customFormat="1" x14ac:dyDescent="0.2">
      <c r="G1187" s="240"/>
    </row>
    <row r="1188" spans="7:7" s="133" customFormat="1" x14ac:dyDescent="0.2">
      <c r="G1188" s="240"/>
    </row>
    <row r="1189" spans="7:7" s="133" customFormat="1" x14ac:dyDescent="0.2">
      <c r="G1189" s="240"/>
    </row>
    <row r="1190" spans="7:7" s="133" customFormat="1" x14ac:dyDescent="0.2">
      <c r="G1190" s="240"/>
    </row>
    <row r="1191" spans="7:7" s="133" customFormat="1" x14ac:dyDescent="0.2">
      <c r="G1191" s="240"/>
    </row>
    <row r="1192" spans="7:7" s="133" customFormat="1" x14ac:dyDescent="0.2">
      <c r="G1192" s="240"/>
    </row>
    <row r="1193" spans="7:7" s="133" customFormat="1" x14ac:dyDescent="0.2">
      <c r="G1193" s="240"/>
    </row>
    <row r="1194" spans="7:7" s="133" customFormat="1" x14ac:dyDescent="0.2">
      <c r="G1194" s="240"/>
    </row>
    <row r="1195" spans="7:7" s="133" customFormat="1" x14ac:dyDescent="0.2">
      <c r="G1195" s="240"/>
    </row>
    <row r="1196" spans="7:7" s="133" customFormat="1" x14ac:dyDescent="0.2">
      <c r="G1196" s="240"/>
    </row>
    <row r="1197" spans="7:7" s="133" customFormat="1" x14ac:dyDescent="0.2">
      <c r="G1197" s="240"/>
    </row>
    <row r="1198" spans="7:7" s="133" customFormat="1" x14ac:dyDescent="0.2">
      <c r="G1198" s="240"/>
    </row>
    <row r="1199" spans="7:7" s="133" customFormat="1" x14ac:dyDescent="0.2">
      <c r="G1199" s="240"/>
    </row>
    <row r="1200" spans="7:7" s="133" customFormat="1" x14ac:dyDescent="0.2">
      <c r="G1200" s="240"/>
    </row>
    <row r="1201" spans="7:7" s="133" customFormat="1" x14ac:dyDescent="0.2">
      <c r="G1201" s="240"/>
    </row>
    <row r="1202" spans="7:7" s="133" customFormat="1" x14ac:dyDescent="0.2">
      <c r="G1202" s="240"/>
    </row>
    <row r="1203" spans="7:7" s="133" customFormat="1" x14ac:dyDescent="0.2">
      <c r="G1203" s="240"/>
    </row>
    <row r="1204" spans="7:7" s="133" customFormat="1" x14ac:dyDescent="0.2">
      <c r="G1204" s="240"/>
    </row>
    <row r="1205" spans="7:7" s="133" customFormat="1" x14ac:dyDescent="0.2">
      <c r="G1205" s="240"/>
    </row>
    <row r="1206" spans="7:7" s="133" customFormat="1" x14ac:dyDescent="0.2">
      <c r="G1206" s="240"/>
    </row>
    <row r="1207" spans="7:7" s="133" customFormat="1" x14ac:dyDescent="0.2">
      <c r="G1207" s="240"/>
    </row>
    <row r="1208" spans="7:7" s="133" customFormat="1" x14ac:dyDescent="0.2">
      <c r="G1208" s="240"/>
    </row>
    <row r="1209" spans="7:7" s="133" customFormat="1" x14ac:dyDescent="0.2">
      <c r="G1209" s="240"/>
    </row>
    <row r="1210" spans="7:7" s="133" customFormat="1" x14ac:dyDescent="0.2">
      <c r="G1210" s="240"/>
    </row>
    <row r="1211" spans="7:7" s="133" customFormat="1" x14ac:dyDescent="0.2">
      <c r="G1211" s="240"/>
    </row>
    <row r="1212" spans="7:7" s="133" customFormat="1" x14ac:dyDescent="0.2">
      <c r="G1212" s="240"/>
    </row>
    <row r="1213" spans="7:7" s="133" customFormat="1" x14ac:dyDescent="0.2">
      <c r="G1213" s="240"/>
    </row>
    <row r="1214" spans="7:7" s="133" customFormat="1" x14ac:dyDescent="0.2">
      <c r="G1214" s="240"/>
    </row>
    <row r="1215" spans="7:7" s="133" customFormat="1" x14ac:dyDescent="0.2">
      <c r="G1215" s="240"/>
    </row>
    <row r="1216" spans="7:7" s="133" customFormat="1" x14ac:dyDescent="0.2">
      <c r="G1216" s="240"/>
    </row>
    <row r="1217" spans="7:7" s="133" customFormat="1" x14ac:dyDescent="0.2">
      <c r="G1217" s="240"/>
    </row>
    <row r="1218" spans="7:7" s="133" customFormat="1" x14ac:dyDescent="0.2">
      <c r="G1218" s="240"/>
    </row>
    <row r="1219" spans="7:7" s="133" customFormat="1" x14ac:dyDescent="0.2">
      <c r="G1219" s="240"/>
    </row>
    <row r="1220" spans="7:7" s="133" customFormat="1" x14ac:dyDescent="0.2">
      <c r="G1220" s="240"/>
    </row>
    <row r="1221" spans="7:7" s="133" customFormat="1" x14ac:dyDescent="0.2">
      <c r="G1221" s="240"/>
    </row>
    <row r="1222" spans="7:7" s="133" customFormat="1" x14ac:dyDescent="0.2">
      <c r="G1222" s="240"/>
    </row>
    <row r="1223" spans="7:7" s="133" customFormat="1" x14ac:dyDescent="0.2">
      <c r="G1223" s="240"/>
    </row>
    <row r="1224" spans="7:7" s="133" customFormat="1" x14ac:dyDescent="0.2">
      <c r="G1224" s="240"/>
    </row>
    <row r="1225" spans="7:7" s="133" customFormat="1" x14ac:dyDescent="0.2">
      <c r="G1225" s="240"/>
    </row>
    <row r="1226" spans="7:7" s="133" customFormat="1" x14ac:dyDescent="0.2">
      <c r="G1226" s="240"/>
    </row>
    <row r="1227" spans="7:7" s="133" customFormat="1" x14ac:dyDescent="0.2">
      <c r="G1227" s="240"/>
    </row>
    <row r="1228" spans="7:7" s="133" customFormat="1" x14ac:dyDescent="0.2">
      <c r="G1228" s="240"/>
    </row>
    <row r="1229" spans="7:7" s="133" customFormat="1" x14ac:dyDescent="0.2">
      <c r="G1229" s="240"/>
    </row>
    <row r="1230" spans="7:7" s="133" customFormat="1" x14ac:dyDescent="0.2">
      <c r="G1230" s="240"/>
    </row>
    <row r="1231" spans="7:7" s="133" customFormat="1" x14ac:dyDescent="0.2">
      <c r="G1231" s="240"/>
    </row>
    <row r="1232" spans="7:7" s="133" customFormat="1" x14ac:dyDescent="0.2">
      <c r="G1232" s="240"/>
    </row>
    <row r="1233" spans="7:7" s="133" customFormat="1" x14ac:dyDescent="0.2">
      <c r="G1233" s="240"/>
    </row>
    <row r="1234" spans="7:7" s="133" customFormat="1" x14ac:dyDescent="0.2">
      <c r="G1234" s="240"/>
    </row>
    <row r="1235" spans="7:7" s="133" customFormat="1" x14ac:dyDescent="0.2">
      <c r="G1235" s="240"/>
    </row>
    <row r="1236" spans="7:7" s="133" customFormat="1" x14ac:dyDescent="0.2">
      <c r="G1236" s="240"/>
    </row>
    <row r="1237" spans="7:7" s="133" customFormat="1" x14ac:dyDescent="0.2">
      <c r="G1237" s="240"/>
    </row>
    <row r="1238" spans="7:7" s="133" customFormat="1" x14ac:dyDescent="0.2">
      <c r="G1238" s="240"/>
    </row>
    <row r="1239" spans="7:7" s="133" customFormat="1" x14ac:dyDescent="0.2">
      <c r="G1239" s="240"/>
    </row>
    <row r="1240" spans="7:7" s="133" customFormat="1" x14ac:dyDescent="0.2">
      <c r="G1240" s="240"/>
    </row>
    <row r="1241" spans="7:7" s="133" customFormat="1" x14ac:dyDescent="0.2">
      <c r="G1241" s="240"/>
    </row>
    <row r="1242" spans="7:7" s="133" customFormat="1" x14ac:dyDescent="0.2">
      <c r="G1242" s="240"/>
    </row>
    <row r="1243" spans="7:7" s="133" customFormat="1" x14ac:dyDescent="0.2">
      <c r="G1243" s="240"/>
    </row>
    <row r="1244" spans="7:7" s="133" customFormat="1" x14ac:dyDescent="0.2">
      <c r="G1244" s="240"/>
    </row>
    <row r="1245" spans="7:7" s="133" customFormat="1" x14ac:dyDescent="0.2">
      <c r="G1245" s="240"/>
    </row>
    <row r="1246" spans="7:7" s="133" customFormat="1" x14ac:dyDescent="0.2">
      <c r="G1246" s="240"/>
    </row>
    <row r="1247" spans="7:7" s="133" customFormat="1" x14ac:dyDescent="0.2">
      <c r="G1247" s="240"/>
    </row>
    <row r="1248" spans="7:7" s="133" customFormat="1" x14ac:dyDescent="0.2">
      <c r="G1248" s="240"/>
    </row>
    <row r="1249" spans="7:7" s="133" customFormat="1" x14ac:dyDescent="0.2">
      <c r="G1249" s="240"/>
    </row>
    <row r="1250" spans="7:7" s="133" customFormat="1" x14ac:dyDescent="0.2">
      <c r="G1250" s="240"/>
    </row>
    <row r="1251" spans="7:7" s="133" customFormat="1" x14ac:dyDescent="0.2">
      <c r="G1251" s="240"/>
    </row>
    <row r="1252" spans="7:7" s="133" customFormat="1" x14ac:dyDescent="0.2">
      <c r="G1252" s="240"/>
    </row>
    <row r="1253" spans="7:7" s="133" customFormat="1" x14ac:dyDescent="0.2">
      <c r="G1253" s="240"/>
    </row>
    <row r="1254" spans="7:7" s="133" customFormat="1" x14ac:dyDescent="0.2">
      <c r="G1254" s="240"/>
    </row>
    <row r="1255" spans="7:7" s="133" customFormat="1" x14ac:dyDescent="0.2">
      <c r="G1255" s="240"/>
    </row>
    <row r="1256" spans="7:7" s="133" customFormat="1" x14ac:dyDescent="0.2">
      <c r="G1256" s="240"/>
    </row>
    <row r="1257" spans="7:7" s="133" customFormat="1" x14ac:dyDescent="0.2">
      <c r="G1257" s="240"/>
    </row>
    <row r="1258" spans="7:7" s="133" customFormat="1" x14ac:dyDescent="0.2">
      <c r="G1258" s="240"/>
    </row>
    <row r="1259" spans="7:7" s="133" customFormat="1" x14ac:dyDescent="0.2">
      <c r="G1259" s="240"/>
    </row>
    <row r="1260" spans="7:7" s="133" customFormat="1" x14ac:dyDescent="0.2">
      <c r="G1260" s="240"/>
    </row>
    <row r="1261" spans="7:7" s="133" customFormat="1" x14ac:dyDescent="0.2">
      <c r="G1261" s="240"/>
    </row>
    <row r="1262" spans="7:7" s="133" customFormat="1" x14ac:dyDescent="0.2">
      <c r="G1262" s="240"/>
    </row>
    <row r="1263" spans="7:7" s="133" customFormat="1" x14ac:dyDescent="0.2">
      <c r="G1263" s="240"/>
    </row>
    <row r="1264" spans="7:7" s="133" customFormat="1" x14ac:dyDescent="0.2">
      <c r="G1264" s="240"/>
    </row>
    <row r="1265" spans="7:7" s="133" customFormat="1" x14ac:dyDescent="0.2">
      <c r="G1265" s="240"/>
    </row>
    <row r="1266" spans="7:7" s="133" customFormat="1" x14ac:dyDescent="0.2">
      <c r="G1266" s="240"/>
    </row>
    <row r="1267" spans="7:7" s="133" customFormat="1" x14ac:dyDescent="0.2">
      <c r="G1267" s="240"/>
    </row>
    <row r="1268" spans="7:7" s="133" customFormat="1" x14ac:dyDescent="0.2">
      <c r="G1268" s="240"/>
    </row>
    <row r="1269" spans="7:7" s="133" customFormat="1" x14ac:dyDescent="0.2">
      <c r="G1269" s="240"/>
    </row>
    <row r="1270" spans="7:7" s="133" customFormat="1" x14ac:dyDescent="0.2">
      <c r="G1270" s="240"/>
    </row>
    <row r="1271" spans="7:7" s="133" customFormat="1" x14ac:dyDescent="0.2">
      <c r="G1271" s="240"/>
    </row>
    <row r="1272" spans="7:7" s="133" customFormat="1" x14ac:dyDescent="0.2">
      <c r="G1272" s="240"/>
    </row>
    <row r="1273" spans="7:7" s="133" customFormat="1" x14ac:dyDescent="0.2">
      <c r="G1273" s="240"/>
    </row>
    <row r="1274" spans="7:7" s="133" customFormat="1" x14ac:dyDescent="0.2">
      <c r="G1274" s="240"/>
    </row>
    <row r="1275" spans="7:7" s="133" customFormat="1" x14ac:dyDescent="0.2">
      <c r="G1275" s="240"/>
    </row>
    <row r="1276" spans="7:7" s="133" customFormat="1" x14ac:dyDescent="0.2">
      <c r="G1276" s="240"/>
    </row>
    <row r="1277" spans="7:7" s="133" customFormat="1" x14ac:dyDescent="0.2">
      <c r="G1277" s="240"/>
    </row>
    <row r="1278" spans="7:7" s="133" customFormat="1" x14ac:dyDescent="0.2">
      <c r="G1278" s="240"/>
    </row>
    <row r="1279" spans="7:7" s="133" customFormat="1" x14ac:dyDescent="0.2">
      <c r="G1279" s="240"/>
    </row>
    <row r="1280" spans="7:7" s="133" customFormat="1" x14ac:dyDescent="0.2">
      <c r="G1280" s="240"/>
    </row>
    <row r="1281" spans="7:7" s="133" customFormat="1" x14ac:dyDescent="0.2">
      <c r="G1281" s="240"/>
    </row>
    <row r="1282" spans="7:7" s="133" customFormat="1" x14ac:dyDescent="0.2">
      <c r="G1282" s="240"/>
    </row>
    <row r="1283" spans="7:7" s="133" customFormat="1" x14ac:dyDescent="0.2">
      <c r="G1283" s="240"/>
    </row>
    <row r="1284" spans="7:7" s="133" customFormat="1" x14ac:dyDescent="0.2">
      <c r="G1284" s="240"/>
    </row>
    <row r="1285" spans="7:7" s="133" customFormat="1" x14ac:dyDescent="0.2">
      <c r="G1285" s="240"/>
    </row>
    <row r="1286" spans="7:7" s="133" customFormat="1" x14ac:dyDescent="0.2">
      <c r="G1286" s="240"/>
    </row>
    <row r="1287" spans="7:7" s="133" customFormat="1" x14ac:dyDescent="0.2">
      <c r="G1287" s="240"/>
    </row>
    <row r="1288" spans="7:7" s="133" customFormat="1" x14ac:dyDescent="0.2">
      <c r="G1288" s="240"/>
    </row>
    <row r="1289" spans="7:7" s="133" customFormat="1" x14ac:dyDescent="0.2">
      <c r="G1289" s="240"/>
    </row>
    <row r="1290" spans="7:7" s="133" customFormat="1" x14ac:dyDescent="0.2">
      <c r="G1290" s="240"/>
    </row>
    <row r="1291" spans="7:7" s="133" customFormat="1" x14ac:dyDescent="0.2">
      <c r="G1291" s="240"/>
    </row>
    <row r="1292" spans="7:7" s="133" customFormat="1" x14ac:dyDescent="0.2">
      <c r="G1292" s="240"/>
    </row>
    <row r="1293" spans="7:7" s="133" customFormat="1" x14ac:dyDescent="0.2">
      <c r="G1293" s="240"/>
    </row>
    <row r="1294" spans="7:7" s="133" customFormat="1" x14ac:dyDescent="0.2">
      <c r="G1294" s="240"/>
    </row>
    <row r="1295" spans="7:7" s="133" customFormat="1" x14ac:dyDescent="0.2">
      <c r="G1295" s="240"/>
    </row>
    <row r="1296" spans="7:7" s="133" customFormat="1" x14ac:dyDescent="0.2">
      <c r="G1296" s="240"/>
    </row>
    <row r="1297" spans="7:7" s="133" customFormat="1" x14ac:dyDescent="0.2">
      <c r="G1297" s="240"/>
    </row>
    <row r="1298" spans="7:7" s="133" customFormat="1" x14ac:dyDescent="0.2">
      <c r="G1298" s="240"/>
    </row>
    <row r="1299" spans="7:7" s="133" customFormat="1" x14ac:dyDescent="0.2">
      <c r="G1299" s="240"/>
    </row>
    <row r="1300" spans="7:7" s="133" customFormat="1" x14ac:dyDescent="0.2">
      <c r="G1300" s="240"/>
    </row>
    <row r="1301" spans="7:7" s="133" customFormat="1" x14ac:dyDescent="0.2">
      <c r="G1301" s="240"/>
    </row>
    <row r="1302" spans="7:7" s="133" customFormat="1" x14ac:dyDescent="0.2">
      <c r="G1302" s="240"/>
    </row>
    <row r="1303" spans="7:7" s="133" customFormat="1" x14ac:dyDescent="0.2">
      <c r="G1303" s="240"/>
    </row>
    <row r="1304" spans="7:7" s="133" customFormat="1" x14ac:dyDescent="0.2">
      <c r="G1304" s="240"/>
    </row>
    <row r="1305" spans="7:7" s="133" customFormat="1" x14ac:dyDescent="0.2">
      <c r="G1305" s="240"/>
    </row>
    <row r="1306" spans="7:7" s="133" customFormat="1" x14ac:dyDescent="0.2">
      <c r="G1306" s="240"/>
    </row>
    <row r="1307" spans="7:7" s="133" customFormat="1" x14ac:dyDescent="0.2">
      <c r="G1307" s="240"/>
    </row>
    <row r="1308" spans="7:7" s="133" customFormat="1" x14ac:dyDescent="0.2">
      <c r="G1308" s="240"/>
    </row>
    <row r="1309" spans="7:7" s="133" customFormat="1" x14ac:dyDescent="0.2">
      <c r="G1309" s="240"/>
    </row>
    <row r="1310" spans="7:7" s="133" customFormat="1" x14ac:dyDescent="0.2">
      <c r="G1310" s="240"/>
    </row>
    <row r="1311" spans="7:7" s="133" customFormat="1" x14ac:dyDescent="0.2">
      <c r="G1311" s="240"/>
    </row>
    <row r="1312" spans="7:7" s="133" customFormat="1" x14ac:dyDescent="0.2">
      <c r="G1312" s="240"/>
    </row>
    <row r="1313" spans="7:7" s="133" customFormat="1" x14ac:dyDescent="0.2">
      <c r="G1313" s="240"/>
    </row>
    <row r="1314" spans="7:7" s="133" customFormat="1" x14ac:dyDescent="0.2">
      <c r="G1314" s="240"/>
    </row>
    <row r="1315" spans="7:7" s="133" customFormat="1" x14ac:dyDescent="0.2">
      <c r="G1315" s="240"/>
    </row>
    <row r="1316" spans="7:7" s="133" customFormat="1" x14ac:dyDescent="0.2">
      <c r="G1316" s="240"/>
    </row>
    <row r="1317" spans="7:7" s="133" customFormat="1" x14ac:dyDescent="0.2">
      <c r="G1317" s="240"/>
    </row>
    <row r="1318" spans="7:7" s="133" customFormat="1" x14ac:dyDescent="0.2">
      <c r="G1318" s="240"/>
    </row>
    <row r="1319" spans="7:7" s="133" customFormat="1" x14ac:dyDescent="0.2">
      <c r="G1319" s="240"/>
    </row>
    <row r="1320" spans="7:7" s="133" customFormat="1" x14ac:dyDescent="0.2">
      <c r="G1320" s="240"/>
    </row>
    <row r="1321" spans="7:7" s="133" customFormat="1" x14ac:dyDescent="0.2">
      <c r="G1321" s="240"/>
    </row>
    <row r="1322" spans="7:7" s="133" customFormat="1" x14ac:dyDescent="0.2">
      <c r="G1322" s="240"/>
    </row>
    <row r="1323" spans="7:7" s="133" customFormat="1" x14ac:dyDescent="0.2">
      <c r="G1323" s="240"/>
    </row>
    <row r="1324" spans="7:7" s="133" customFormat="1" x14ac:dyDescent="0.2">
      <c r="G1324" s="240"/>
    </row>
    <row r="1325" spans="7:7" s="133" customFormat="1" x14ac:dyDescent="0.2">
      <c r="G1325" s="240"/>
    </row>
    <row r="1326" spans="7:7" s="133" customFormat="1" x14ac:dyDescent="0.2">
      <c r="G1326" s="240"/>
    </row>
    <row r="1327" spans="7:7" s="133" customFormat="1" x14ac:dyDescent="0.2">
      <c r="G1327" s="240"/>
    </row>
    <row r="1328" spans="7:7" s="133" customFormat="1" x14ac:dyDescent="0.2">
      <c r="G1328" s="240"/>
    </row>
    <row r="1329" spans="7:7" s="133" customFormat="1" x14ac:dyDescent="0.2">
      <c r="G1329" s="240"/>
    </row>
    <row r="1330" spans="7:7" s="133" customFormat="1" x14ac:dyDescent="0.2">
      <c r="G1330" s="240"/>
    </row>
    <row r="1331" spans="7:7" s="133" customFormat="1" x14ac:dyDescent="0.2">
      <c r="G1331" s="240"/>
    </row>
    <row r="1332" spans="7:7" s="133" customFormat="1" x14ac:dyDescent="0.2">
      <c r="G1332" s="240"/>
    </row>
    <row r="1333" spans="7:7" s="133" customFormat="1" x14ac:dyDescent="0.2">
      <c r="G1333" s="240"/>
    </row>
    <row r="1334" spans="7:7" s="133" customFormat="1" x14ac:dyDescent="0.2">
      <c r="G1334" s="240"/>
    </row>
    <row r="1335" spans="7:7" s="133" customFormat="1" x14ac:dyDescent="0.2">
      <c r="G1335" s="240"/>
    </row>
    <row r="1336" spans="7:7" s="133" customFormat="1" x14ac:dyDescent="0.2">
      <c r="G1336" s="240"/>
    </row>
    <row r="1337" spans="7:7" s="133" customFormat="1" x14ac:dyDescent="0.2">
      <c r="G1337" s="240"/>
    </row>
    <row r="1338" spans="7:7" s="133" customFormat="1" x14ac:dyDescent="0.2">
      <c r="G1338" s="240"/>
    </row>
    <row r="1339" spans="7:7" s="133" customFormat="1" x14ac:dyDescent="0.2">
      <c r="G1339" s="240"/>
    </row>
    <row r="1340" spans="7:7" s="133" customFormat="1" x14ac:dyDescent="0.2">
      <c r="G1340" s="240"/>
    </row>
    <row r="1341" spans="7:7" s="133" customFormat="1" x14ac:dyDescent="0.2">
      <c r="G1341" s="240"/>
    </row>
    <row r="1342" spans="7:7" s="133" customFormat="1" x14ac:dyDescent="0.2">
      <c r="G1342" s="240"/>
    </row>
    <row r="1343" spans="7:7" s="133" customFormat="1" x14ac:dyDescent="0.2">
      <c r="G1343" s="240"/>
    </row>
    <row r="1344" spans="7:7" s="133" customFormat="1" x14ac:dyDescent="0.2">
      <c r="G1344" s="240"/>
    </row>
    <row r="1345" spans="7:7" s="133" customFormat="1" x14ac:dyDescent="0.2">
      <c r="G1345" s="240"/>
    </row>
    <row r="1346" spans="7:7" s="133" customFormat="1" x14ac:dyDescent="0.2">
      <c r="G1346" s="240"/>
    </row>
    <row r="1347" spans="7:7" s="133" customFormat="1" x14ac:dyDescent="0.2">
      <c r="G1347" s="240"/>
    </row>
    <row r="1348" spans="7:7" s="133" customFormat="1" x14ac:dyDescent="0.2">
      <c r="G1348" s="240"/>
    </row>
    <row r="1349" spans="7:7" s="133" customFormat="1" x14ac:dyDescent="0.2">
      <c r="G1349" s="240"/>
    </row>
    <row r="1350" spans="7:7" s="133" customFormat="1" x14ac:dyDescent="0.2">
      <c r="G1350" s="240"/>
    </row>
    <row r="1351" spans="7:7" s="133" customFormat="1" x14ac:dyDescent="0.2">
      <c r="G1351" s="240"/>
    </row>
    <row r="1352" spans="7:7" s="133" customFormat="1" x14ac:dyDescent="0.2">
      <c r="G1352" s="240"/>
    </row>
    <row r="1353" spans="7:7" s="133" customFormat="1" x14ac:dyDescent="0.2">
      <c r="G1353" s="240"/>
    </row>
    <row r="1354" spans="7:7" s="133" customFormat="1" x14ac:dyDescent="0.2">
      <c r="G1354" s="240"/>
    </row>
    <row r="1355" spans="7:7" s="133" customFormat="1" x14ac:dyDescent="0.2">
      <c r="G1355" s="240"/>
    </row>
    <row r="1356" spans="7:7" s="133" customFormat="1" x14ac:dyDescent="0.2">
      <c r="G1356" s="240"/>
    </row>
    <row r="1357" spans="7:7" s="133" customFormat="1" x14ac:dyDescent="0.2">
      <c r="G1357" s="240"/>
    </row>
    <row r="1358" spans="7:7" s="133" customFormat="1" x14ac:dyDescent="0.2">
      <c r="G1358" s="240"/>
    </row>
    <row r="1359" spans="7:7" s="133" customFormat="1" x14ac:dyDescent="0.2">
      <c r="G1359" s="240"/>
    </row>
    <row r="1360" spans="7:7" s="133" customFormat="1" x14ac:dyDescent="0.2">
      <c r="G1360" s="240"/>
    </row>
    <row r="1361" spans="7:7" s="133" customFormat="1" x14ac:dyDescent="0.2">
      <c r="G1361" s="240"/>
    </row>
    <row r="1362" spans="7:7" s="133" customFormat="1" x14ac:dyDescent="0.2">
      <c r="G1362" s="240"/>
    </row>
    <row r="1363" spans="7:7" s="133" customFormat="1" x14ac:dyDescent="0.2">
      <c r="G1363" s="240"/>
    </row>
    <row r="1364" spans="7:7" s="133" customFormat="1" x14ac:dyDescent="0.2">
      <c r="G1364" s="240"/>
    </row>
    <row r="1365" spans="7:7" s="133" customFormat="1" x14ac:dyDescent="0.2">
      <c r="G1365" s="240"/>
    </row>
    <row r="1366" spans="7:7" s="133" customFormat="1" x14ac:dyDescent="0.2">
      <c r="G1366" s="240"/>
    </row>
    <row r="1367" spans="7:7" s="133" customFormat="1" x14ac:dyDescent="0.2">
      <c r="G1367" s="240"/>
    </row>
    <row r="1368" spans="7:7" s="133" customFormat="1" x14ac:dyDescent="0.2">
      <c r="G1368" s="240"/>
    </row>
    <row r="1369" spans="7:7" s="133" customFormat="1" x14ac:dyDescent="0.2">
      <c r="G1369" s="240"/>
    </row>
    <row r="1370" spans="7:7" s="133" customFormat="1" x14ac:dyDescent="0.2">
      <c r="G1370" s="240"/>
    </row>
    <row r="1371" spans="7:7" s="133" customFormat="1" x14ac:dyDescent="0.2">
      <c r="G1371" s="240"/>
    </row>
    <row r="1372" spans="7:7" s="133" customFormat="1" x14ac:dyDescent="0.2">
      <c r="G1372" s="240"/>
    </row>
    <row r="1373" spans="7:7" s="133" customFormat="1" x14ac:dyDescent="0.2">
      <c r="G1373" s="240"/>
    </row>
    <row r="1374" spans="7:7" s="133" customFormat="1" x14ac:dyDescent="0.2">
      <c r="G1374" s="240"/>
    </row>
    <row r="1375" spans="7:7" s="133" customFormat="1" x14ac:dyDescent="0.2">
      <c r="G1375" s="240"/>
    </row>
    <row r="1376" spans="7:7" s="133" customFormat="1" x14ac:dyDescent="0.2">
      <c r="G1376" s="240"/>
    </row>
    <row r="1377" spans="7:7" s="133" customFormat="1" x14ac:dyDescent="0.2">
      <c r="G1377" s="240"/>
    </row>
    <row r="1378" spans="7:7" s="133" customFormat="1" x14ac:dyDescent="0.2">
      <c r="G1378" s="240"/>
    </row>
    <row r="1379" spans="7:7" s="133" customFormat="1" x14ac:dyDescent="0.2">
      <c r="G1379" s="240"/>
    </row>
    <row r="1380" spans="7:7" s="133" customFormat="1" x14ac:dyDescent="0.2">
      <c r="G1380" s="240"/>
    </row>
    <row r="1381" spans="7:7" s="133" customFormat="1" x14ac:dyDescent="0.2">
      <c r="G1381" s="240"/>
    </row>
    <row r="1382" spans="7:7" s="133" customFormat="1" x14ac:dyDescent="0.2">
      <c r="G1382" s="240"/>
    </row>
    <row r="1383" spans="7:7" s="133" customFormat="1" x14ac:dyDescent="0.2">
      <c r="G1383" s="240"/>
    </row>
    <row r="1384" spans="7:7" s="133" customFormat="1" x14ac:dyDescent="0.2">
      <c r="G1384" s="240"/>
    </row>
    <row r="1385" spans="7:7" s="133" customFormat="1" x14ac:dyDescent="0.2">
      <c r="G1385" s="240"/>
    </row>
    <row r="1386" spans="7:7" s="133" customFormat="1" x14ac:dyDescent="0.2">
      <c r="G1386" s="240"/>
    </row>
    <row r="1387" spans="7:7" s="133" customFormat="1" x14ac:dyDescent="0.2">
      <c r="G1387" s="240"/>
    </row>
    <row r="1388" spans="7:7" s="133" customFormat="1" x14ac:dyDescent="0.2">
      <c r="G1388" s="240"/>
    </row>
    <row r="1389" spans="7:7" s="133" customFormat="1" x14ac:dyDescent="0.2">
      <c r="G1389" s="240"/>
    </row>
    <row r="1390" spans="7:7" s="133" customFormat="1" x14ac:dyDescent="0.2">
      <c r="G1390" s="240"/>
    </row>
    <row r="1391" spans="7:7" s="133" customFormat="1" x14ac:dyDescent="0.2">
      <c r="G1391" s="240"/>
    </row>
    <row r="1392" spans="7:7" s="133" customFormat="1" x14ac:dyDescent="0.2">
      <c r="G1392" s="240"/>
    </row>
    <row r="1393" spans="7:7" s="133" customFormat="1" x14ac:dyDescent="0.2">
      <c r="G1393" s="240"/>
    </row>
    <row r="1394" spans="7:7" s="133" customFormat="1" x14ac:dyDescent="0.2">
      <c r="G1394" s="240"/>
    </row>
    <row r="1395" spans="7:7" s="133" customFormat="1" x14ac:dyDescent="0.2">
      <c r="G1395" s="240"/>
    </row>
    <row r="1396" spans="7:7" s="133" customFormat="1" x14ac:dyDescent="0.2">
      <c r="G1396" s="240"/>
    </row>
    <row r="1397" spans="7:7" s="133" customFormat="1" x14ac:dyDescent="0.2">
      <c r="G1397" s="240"/>
    </row>
    <row r="1398" spans="7:7" s="133" customFormat="1" x14ac:dyDescent="0.2">
      <c r="G1398" s="240"/>
    </row>
    <row r="1399" spans="7:7" s="133" customFormat="1" x14ac:dyDescent="0.2">
      <c r="G1399" s="240"/>
    </row>
    <row r="1400" spans="7:7" s="133" customFormat="1" x14ac:dyDescent="0.2">
      <c r="G1400" s="240"/>
    </row>
    <row r="1401" spans="7:7" s="133" customFormat="1" x14ac:dyDescent="0.2">
      <c r="G1401" s="240"/>
    </row>
    <row r="1402" spans="7:7" s="133" customFormat="1" x14ac:dyDescent="0.2">
      <c r="G1402" s="240"/>
    </row>
    <row r="1403" spans="7:7" s="133" customFormat="1" x14ac:dyDescent="0.2">
      <c r="G1403" s="240"/>
    </row>
    <row r="1404" spans="7:7" s="133" customFormat="1" x14ac:dyDescent="0.2">
      <c r="G1404" s="240"/>
    </row>
    <row r="1405" spans="7:7" s="133" customFormat="1" x14ac:dyDescent="0.2">
      <c r="G1405" s="240"/>
    </row>
    <row r="1406" spans="7:7" s="133" customFormat="1" x14ac:dyDescent="0.2">
      <c r="G1406" s="240"/>
    </row>
    <row r="1407" spans="7:7" s="133" customFormat="1" x14ac:dyDescent="0.2">
      <c r="G1407" s="240"/>
    </row>
    <row r="1408" spans="7:7" s="133" customFormat="1" x14ac:dyDescent="0.2">
      <c r="G1408" s="240"/>
    </row>
    <row r="1409" spans="7:7" s="133" customFormat="1" x14ac:dyDescent="0.2">
      <c r="G1409" s="240"/>
    </row>
    <row r="1410" spans="7:7" s="133" customFormat="1" x14ac:dyDescent="0.2">
      <c r="G1410" s="240"/>
    </row>
    <row r="1411" spans="7:7" s="133" customFormat="1" x14ac:dyDescent="0.2">
      <c r="G1411" s="240"/>
    </row>
    <row r="1412" spans="7:7" s="133" customFormat="1" x14ac:dyDescent="0.2">
      <c r="G1412" s="240"/>
    </row>
    <row r="1413" spans="7:7" s="133" customFormat="1" x14ac:dyDescent="0.2">
      <c r="G1413" s="240"/>
    </row>
    <row r="1414" spans="7:7" s="133" customFormat="1" x14ac:dyDescent="0.2">
      <c r="G1414" s="240"/>
    </row>
    <row r="1415" spans="7:7" s="133" customFormat="1" x14ac:dyDescent="0.2">
      <c r="G1415" s="240"/>
    </row>
    <row r="1416" spans="7:7" s="133" customFormat="1" x14ac:dyDescent="0.2">
      <c r="G1416" s="240"/>
    </row>
    <row r="1417" spans="7:7" s="133" customFormat="1" x14ac:dyDescent="0.2">
      <c r="G1417" s="240"/>
    </row>
    <row r="1418" spans="7:7" s="133" customFormat="1" x14ac:dyDescent="0.2">
      <c r="G1418" s="240"/>
    </row>
    <row r="1419" spans="7:7" s="133" customFormat="1" x14ac:dyDescent="0.2">
      <c r="G1419" s="240"/>
    </row>
    <row r="1420" spans="7:7" s="133" customFormat="1" x14ac:dyDescent="0.2">
      <c r="G1420" s="240"/>
    </row>
    <row r="1421" spans="7:7" s="133" customFormat="1" x14ac:dyDescent="0.2">
      <c r="G1421" s="240"/>
    </row>
    <row r="1422" spans="7:7" s="133" customFormat="1" x14ac:dyDescent="0.2">
      <c r="G1422" s="240"/>
    </row>
    <row r="1423" spans="7:7" s="133" customFormat="1" x14ac:dyDescent="0.2">
      <c r="G1423" s="240"/>
    </row>
    <row r="1424" spans="7:7" s="133" customFormat="1" x14ac:dyDescent="0.2">
      <c r="G1424" s="240"/>
    </row>
    <row r="1425" spans="7:7" s="133" customFormat="1" x14ac:dyDescent="0.2">
      <c r="G1425" s="240"/>
    </row>
    <row r="1426" spans="7:7" s="133" customFormat="1" x14ac:dyDescent="0.2">
      <c r="G1426" s="240"/>
    </row>
    <row r="1427" spans="7:7" s="133" customFormat="1" x14ac:dyDescent="0.2">
      <c r="G1427" s="240"/>
    </row>
    <row r="1428" spans="7:7" s="133" customFormat="1" x14ac:dyDescent="0.2">
      <c r="G1428" s="240"/>
    </row>
    <row r="1429" spans="7:7" s="133" customFormat="1" x14ac:dyDescent="0.2">
      <c r="G1429" s="240"/>
    </row>
    <row r="1430" spans="7:7" s="133" customFormat="1" x14ac:dyDescent="0.2">
      <c r="G1430" s="240"/>
    </row>
    <row r="1431" spans="7:7" s="133" customFormat="1" x14ac:dyDescent="0.2">
      <c r="G1431" s="240"/>
    </row>
    <row r="1432" spans="7:7" s="133" customFormat="1" x14ac:dyDescent="0.2">
      <c r="G1432" s="240"/>
    </row>
    <row r="1433" spans="7:7" s="133" customFormat="1" x14ac:dyDescent="0.2">
      <c r="G1433" s="240"/>
    </row>
    <row r="1434" spans="7:7" s="133" customFormat="1" x14ac:dyDescent="0.2">
      <c r="G1434" s="240"/>
    </row>
    <row r="1435" spans="7:7" s="133" customFormat="1" x14ac:dyDescent="0.2">
      <c r="G1435" s="240"/>
    </row>
    <row r="1436" spans="7:7" s="133" customFormat="1" x14ac:dyDescent="0.2">
      <c r="G1436" s="240"/>
    </row>
    <row r="1437" spans="7:7" s="133" customFormat="1" x14ac:dyDescent="0.2">
      <c r="G1437" s="240"/>
    </row>
    <row r="1438" spans="7:7" s="133" customFormat="1" x14ac:dyDescent="0.2">
      <c r="G1438" s="240"/>
    </row>
    <row r="1439" spans="7:7" s="133" customFormat="1" x14ac:dyDescent="0.2">
      <c r="G1439" s="240"/>
    </row>
    <row r="1440" spans="7:7" s="133" customFormat="1" x14ac:dyDescent="0.2">
      <c r="G1440" s="240"/>
    </row>
    <row r="1441" spans="7:7" s="133" customFormat="1" x14ac:dyDescent="0.2">
      <c r="G1441" s="240"/>
    </row>
    <row r="1442" spans="7:7" s="133" customFormat="1" x14ac:dyDescent="0.2">
      <c r="G1442" s="240"/>
    </row>
    <row r="1443" spans="7:7" s="133" customFormat="1" x14ac:dyDescent="0.2">
      <c r="G1443" s="240"/>
    </row>
    <row r="1444" spans="7:7" s="133" customFormat="1" x14ac:dyDescent="0.2">
      <c r="G1444" s="240"/>
    </row>
    <row r="1445" spans="7:7" s="133" customFormat="1" x14ac:dyDescent="0.2">
      <c r="G1445" s="240"/>
    </row>
    <row r="1446" spans="7:7" s="133" customFormat="1" x14ac:dyDescent="0.2">
      <c r="G1446" s="240"/>
    </row>
    <row r="1447" spans="7:7" s="133" customFormat="1" x14ac:dyDescent="0.2">
      <c r="G1447" s="240"/>
    </row>
    <row r="1448" spans="7:7" s="133" customFormat="1" x14ac:dyDescent="0.2">
      <c r="G1448" s="240"/>
    </row>
    <row r="1449" spans="7:7" s="133" customFormat="1" x14ac:dyDescent="0.2">
      <c r="G1449" s="240"/>
    </row>
    <row r="1450" spans="7:7" s="133" customFormat="1" x14ac:dyDescent="0.2">
      <c r="G1450" s="240"/>
    </row>
    <row r="1451" spans="7:7" s="133" customFormat="1" x14ac:dyDescent="0.2">
      <c r="G1451" s="240"/>
    </row>
    <row r="1452" spans="7:7" s="133" customFormat="1" x14ac:dyDescent="0.2">
      <c r="G1452" s="240"/>
    </row>
    <row r="1453" spans="7:7" s="133" customFormat="1" x14ac:dyDescent="0.2">
      <c r="G1453" s="240"/>
    </row>
    <row r="1454" spans="7:7" s="133" customFormat="1" x14ac:dyDescent="0.2">
      <c r="G1454" s="240"/>
    </row>
    <row r="1455" spans="7:7" s="133" customFormat="1" x14ac:dyDescent="0.2">
      <c r="G1455" s="240"/>
    </row>
    <row r="1456" spans="7:7" s="133" customFormat="1" x14ac:dyDescent="0.2">
      <c r="G1456" s="240"/>
    </row>
    <row r="1457" spans="7:7" s="133" customFormat="1" x14ac:dyDescent="0.2">
      <c r="G1457" s="240"/>
    </row>
    <row r="1458" spans="7:7" s="133" customFormat="1" x14ac:dyDescent="0.2">
      <c r="G1458" s="240"/>
    </row>
    <row r="1459" spans="7:7" s="133" customFormat="1" x14ac:dyDescent="0.2">
      <c r="G1459" s="240"/>
    </row>
    <row r="1460" spans="7:7" s="133" customFormat="1" x14ac:dyDescent="0.2">
      <c r="G1460" s="240"/>
    </row>
    <row r="1461" spans="7:7" s="133" customFormat="1" x14ac:dyDescent="0.2">
      <c r="G1461" s="240"/>
    </row>
    <row r="1462" spans="7:7" s="133" customFormat="1" x14ac:dyDescent="0.2">
      <c r="G1462" s="240"/>
    </row>
    <row r="1463" spans="7:7" s="133" customFormat="1" x14ac:dyDescent="0.2">
      <c r="G1463" s="240"/>
    </row>
    <row r="1464" spans="7:7" s="133" customFormat="1" x14ac:dyDescent="0.2">
      <c r="G1464" s="240"/>
    </row>
    <row r="1465" spans="7:7" s="133" customFormat="1" x14ac:dyDescent="0.2">
      <c r="G1465" s="240"/>
    </row>
    <row r="1466" spans="7:7" s="133" customFormat="1" x14ac:dyDescent="0.2">
      <c r="G1466" s="240"/>
    </row>
    <row r="1467" spans="7:7" s="133" customFormat="1" x14ac:dyDescent="0.2">
      <c r="G1467" s="240"/>
    </row>
    <row r="1468" spans="7:7" s="133" customFormat="1" x14ac:dyDescent="0.2">
      <c r="G1468" s="240"/>
    </row>
    <row r="1469" spans="7:7" s="133" customFormat="1" x14ac:dyDescent="0.2">
      <c r="G1469" s="240"/>
    </row>
    <row r="1470" spans="7:7" s="133" customFormat="1" x14ac:dyDescent="0.2">
      <c r="G1470" s="240"/>
    </row>
    <row r="1471" spans="7:7" s="133" customFormat="1" x14ac:dyDescent="0.2">
      <c r="G1471" s="240"/>
    </row>
    <row r="1472" spans="7:7" s="133" customFormat="1" x14ac:dyDescent="0.2">
      <c r="G1472" s="240"/>
    </row>
    <row r="1473" spans="7:7" s="133" customFormat="1" x14ac:dyDescent="0.2">
      <c r="G1473" s="240"/>
    </row>
    <row r="1474" spans="7:7" s="133" customFormat="1" x14ac:dyDescent="0.2">
      <c r="G1474" s="240"/>
    </row>
    <row r="1475" spans="7:7" s="133" customFormat="1" x14ac:dyDescent="0.2">
      <c r="G1475" s="240"/>
    </row>
    <row r="1476" spans="7:7" s="133" customFormat="1" x14ac:dyDescent="0.2">
      <c r="G1476" s="240"/>
    </row>
    <row r="1477" spans="7:7" s="133" customFormat="1" x14ac:dyDescent="0.2">
      <c r="G1477" s="240"/>
    </row>
    <row r="1478" spans="7:7" s="133" customFormat="1" x14ac:dyDescent="0.2">
      <c r="G1478" s="240"/>
    </row>
    <row r="1479" spans="7:7" s="133" customFormat="1" x14ac:dyDescent="0.2">
      <c r="G1479" s="240"/>
    </row>
    <row r="1480" spans="7:7" s="133" customFormat="1" x14ac:dyDescent="0.2">
      <c r="G1480" s="240"/>
    </row>
    <row r="1481" spans="7:7" s="133" customFormat="1" x14ac:dyDescent="0.2">
      <c r="G1481" s="240"/>
    </row>
    <row r="1482" spans="7:7" s="133" customFormat="1" x14ac:dyDescent="0.2">
      <c r="G1482" s="240"/>
    </row>
    <row r="1483" spans="7:7" s="133" customFormat="1" x14ac:dyDescent="0.2">
      <c r="G1483" s="240"/>
    </row>
    <row r="1484" spans="7:7" s="133" customFormat="1" x14ac:dyDescent="0.2">
      <c r="G1484" s="240"/>
    </row>
    <row r="1485" spans="7:7" s="133" customFormat="1" x14ac:dyDescent="0.2">
      <c r="G1485" s="240"/>
    </row>
    <row r="1486" spans="7:7" s="133" customFormat="1" x14ac:dyDescent="0.2">
      <c r="G1486" s="240"/>
    </row>
    <row r="1487" spans="7:7" s="133" customFormat="1" x14ac:dyDescent="0.2">
      <c r="G1487" s="240"/>
    </row>
    <row r="1488" spans="7:7" s="133" customFormat="1" x14ac:dyDescent="0.2">
      <c r="G1488" s="240"/>
    </row>
    <row r="1489" spans="7:7" s="133" customFormat="1" x14ac:dyDescent="0.2">
      <c r="G1489" s="240"/>
    </row>
    <row r="1490" spans="7:7" s="133" customFormat="1" x14ac:dyDescent="0.2">
      <c r="G1490" s="240"/>
    </row>
    <row r="1491" spans="7:7" s="133" customFormat="1" x14ac:dyDescent="0.2">
      <c r="G1491" s="240"/>
    </row>
    <row r="1492" spans="7:7" s="133" customFormat="1" x14ac:dyDescent="0.2">
      <c r="G1492" s="240"/>
    </row>
    <row r="1493" spans="7:7" s="133" customFormat="1" x14ac:dyDescent="0.2">
      <c r="G1493" s="240"/>
    </row>
    <row r="1494" spans="7:7" s="133" customFormat="1" x14ac:dyDescent="0.2">
      <c r="G1494" s="240"/>
    </row>
    <row r="1495" spans="7:7" s="133" customFormat="1" x14ac:dyDescent="0.2">
      <c r="G1495" s="240"/>
    </row>
    <row r="1496" spans="7:7" s="133" customFormat="1" x14ac:dyDescent="0.2">
      <c r="G1496" s="240"/>
    </row>
    <row r="1497" spans="7:7" s="133" customFormat="1" x14ac:dyDescent="0.2">
      <c r="G1497" s="240"/>
    </row>
    <row r="1498" spans="7:7" s="133" customFormat="1" x14ac:dyDescent="0.2">
      <c r="G1498" s="240"/>
    </row>
    <row r="1499" spans="7:7" s="133" customFormat="1" x14ac:dyDescent="0.2">
      <c r="G1499" s="240"/>
    </row>
    <row r="1500" spans="7:7" s="133" customFormat="1" x14ac:dyDescent="0.2">
      <c r="G1500" s="240"/>
    </row>
    <row r="1501" spans="7:7" s="133" customFormat="1" x14ac:dyDescent="0.2">
      <c r="G1501" s="240"/>
    </row>
    <row r="1502" spans="7:7" s="133" customFormat="1" x14ac:dyDescent="0.2">
      <c r="G1502" s="240"/>
    </row>
    <row r="1503" spans="7:7" s="133" customFormat="1" x14ac:dyDescent="0.2">
      <c r="G1503" s="240"/>
    </row>
    <row r="1504" spans="7:7" s="133" customFormat="1" x14ac:dyDescent="0.2">
      <c r="G1504" s="240"/>
    </row>
    <row r="1505" spans="7:7" s="133" customFormat="1" x14ac:dyDescent="0.2">
      <c r="G1505" s="240"/>
    </row>
    <row r="1506" spans="7:7" s="133" customFormat="1" x14ac:dyDescent="0.2">
      <c r="G1506" s="240"/>
    </row>
    <row r="1507" spans="7:7" s="133" customFormat="1" x14ac:dyDescent="0.2">
      <c r="G1507" s="240"/>
    </row>
    <row r="1508" spans="7:7" s="133" customFormat="1" x14ac:dyDescent="0.2">
      <c r="G1508" s="240"/>
    </row>
    <row r="1509" spans="7:7" s="133" customFormat="1" x14ac:dyDescent="0.2">
      <c r="G1509" s="240"/>
    </row>
    <row r="1510" spans="7:7" s="133" customFormat="1" x14ac:dyDescent="0.2">
      <c r="G1510" s="240"/>
    </row>
    <row r="1511" spans="7:7" s="133" customFormat="1" x14ac:dyDescent="0.2">
      <c r="G1511" s="240"/>
    </row>
    <row r="1512" spans="7:7" s="133" customFormat="1" x14ac:dyDescent="0.2">
      <c r="G1512" s="240"/>
    </row>
    <row r="1513" spans="7:7" s="133" customFormat="1" x14ac:dyDescent="0.2">
      <c r="G1513" s="240"/>
    </row>
    <row r="1514" spans="7:7" s="133" customFormat="1" x14ac:dyDescent="0.2">
      <c r="G1514" s="240"/>
    </row>
    <row r="1515" spans="7:7" s="133" customFormat="1" x14ac:dyDescent="0.2">
      <c r="G1515" s="240"/>
    </row>
    <row r="1516" spans="7:7" s="133" customFormat="1" x14ac:dyDescent="0.2">
      <c r="G1516" s="240"/>
    </row>
    <row r="1517" spans="7:7" s="133" customFormat="1" x14ac:dyDescent="0.2">
      <c r="G1517" s="240"/>
    </row>
    <row r="1518" spans="7:7" s="133" customFormat="1" x14ac:dyDescent="0.2">
      <c r="G1518" s="240"/>
    </row>
    <row r="1519" spans="7:7" s="133" customFormat="1" x14ac:dyDescent="0.2">
      <c r="G1519" s="240"/>
    </row>
    <row r="1520" spans="7:7" s="133" customFormat="1" x14ac:dyDescent="0.2">
      <c r="G1520" s="240"/>
    </row>
    <row r="1521" spans="7:7" s="133" customFormat="1" x14ac:dyDescent="0.2">
      <c r="G1521" s="240"/>
    </row>
    <row r="1522" spans="7:7" s="133" customFormat="1" x14ac:dyDescent="0.2">
      <c r="G1522" s="240"/>
    </row>
    <row r="1523" spans="7:7" s="133" customFormat="1" x14ac:dyDescent="0.2">
      <c r="G1523" s="240"/>
    </row>
    <row r="1524" spans="7:7" s="133" customFormat="1" x14ac:dyDescent="0.2">
      <c r="G1524" s="240"/>
    </row>
    <row r="1525" spans="7:7" s="133" customFormat="1" x14ac:dyDescent="0.2">
      <c r="G1525" s="240"/>
    </row>
    <row r="1526" spans="7:7" s="133" customFormat="1" x14ac:dyDescent="0.2">
      <c r="G1526" s="240"/>
    </row>
    <row r="1527" spans="7:7" s="133" customFormat="1" x14ac:dyDescent="0.2">
      <c r="G1527" s="240"/>
    </row>
    <row r="1528" spans="7:7" s="133" customFormat="1" x14ac:dyDescent="0.2">
      <c r="G1528" s="240"/>
    </row>
    <row r="1529" spans="7:7" s="133" customFormat="1" x14ac:dyDescent="0.2">
      <c r="G1529" s="240"/>
    </row>
    <row r="1530" spans="7:7" s="133" customFormat="1" x14ac:dyDescent="0.2">
      <c r="G1530" s="240"/>
    </row>
    <row r="1531" spans="7:7" s="133" customFormat="1" x14ac:dyDescent="0.2">
      <c r="G1531" s="240"/>
    </row>
    <row r="1532" spans="7:7" s="133" customFormat="1" x14ac:dyDescent="0.2">
      <c r="G1532" s="240"/>
    </row>
    <row r="1533" spans="7:7" s="133" customFormat="1" x14ac:dyDescent="0.2">
      <c r="G1533" s="240"/>
    </row>
    <row r="1534" spans="7:7" s="133" customFormat="1" x14ac:dyDescent="0.2">
      <c r="G1534" s="240"/>
    </row>
    <row r="1535" spans="7:7" s="133" customFormat="1" x14ac:dyDescent="0.2">
      <c r="G1535" s="240"/>
    </row>
    <row r="1536" spans="7:7" s="133" customFormat="1" x14ac:dyDescent="0.2">
      <c r="G1536" s="240"/>
    </row>
    <row r="1537" spans="7:7" s="133" customFormat="1" x14ac:dyDescent="0.2">
      <c r="G1537" s="240"/>
    </row>
    <row r="1538" spans="7:7" s="133" customFormat="1" x14ac:dyDescent="0.2">
      <c r="G1538" s="240"/>
    </row>
    <row r="1539" spans="7:7" s="133" customFormat="1" x14ac:dyDescent="0.2">
      <c r="G1539" s="240"/>
    </row>
    <row r="1540" spans="7:7" s="133" customFormat="1" x14ac:dyDescent="0.2">
      <c r="G1540" s="240"/>
    </row>
    <row r="1541" spans="7:7" s="133" customFormat="1" x14ac:dyDescent="0.2">
      <c r="G1541" s="240"/>
    </row>
    <row r="1542" spans="7:7" s="133" customFormat="1" x14ac:dyDescent="0.2">
      <c r="G1542" s="240"/>
    </row>
    <row r="1543" spans="7:7" s="133" customFormat="1" x14ac:dyDescent="0.2">
      <c r="G1543" s="240"/>
    </row>
    <row r="1544" spans="7:7" s="133" customFormat="1" x14ac:dyDescent="0.2">
      <c r="G1544" s="240"/>
    </row>
    <row r="1545" spans="7:7" s="133" customFormat="1" x14ac:dyDescent="0.2">
      <c r="G1545" s="240"/>
    </row>
    <row r="1546" spans="7:7" s="133" customFormat="1" x14ac:dyDescent="0.2">
      <c r="G1546" s="240"/>
    </row>
    <row r="1547" spans="7:7" s="133" customFormat="1" x14ac:dyDescent="0.2">
      <c r="G1547" s="240"/>
    </row>
    <row r="1548" spans="7:7" s="133" customFormat="1" x14ac:dyDescent="0.2">
      <c r="G1548" s="240"/>
    </row>
    <row r="1549" spans="7:7" s="133" customFormat="1" x14ac:dyDescent="0.2">
      <c r="G1549" s="240"/>
    </row>
    <row r="1550" spans="7:7" s="133" customFormat="1" x14ac:dyDescent="0.2">
      <c r="G1550" s="240"/>
    </row>
    <row r="1551" spans="7:7" s="133" customFormat="1" x14ac:dyDescent="0.2">
      <c r="G1551" s="240"/>
    </row>
    <row r="1552" spans="7:7" s="133" customFormat="1" x14ac:dyDescent="0.2">
      <c r="G1552" s="240"/>
    </row>
    <row r="1553" spans="7:7" s="133" customFormat="1" x14ac:dyDescent="0.2">
      <c r="G1553" s="240"/>
    </row>
    <row r="1554" spans="7:7" s="133" customFormat="1" x14ac:dyDescent="0.2">
      <c r="G1554" s="240"/>
    </row>
    <row r="1555" spans="7:7" s="133" customFormat="1" x14ac:dyDescent="0.2">
      <c r="G1555" s="240"/>
    </row>
    <row r="1556" spans="7:7" s="133" customFormat="1" x14ac:dyDescent="0.2">
      <c r="G1556" s="240"/>
    </row>
    <row r="1557" spans="7:7" s="133" customFormat="1" x14ac:dyDescent="0.2">
      <c r="G1557" s="240"/>
    </row>
    <row r="1558" spans="7:7" s="133" customFormat="1" x14ac:dyDescent="0.2">
      <c r="G1558" s="240"/>
    </row>
    <row r="1559" spans="7:7" s="133" customFormat="1" x14ac:dyDescent="0.2">
      <c r="G1559" s="240"/>
    </row>
    <row r="1560" spans="7:7" s="133" customFormat="1" x14ac:dyDescent="0.2">
      <c r="G1560" s="240"/>
    </row>
    <row r="1561" spans="7:7" s="133" customFormat="1" x14ac:dyDescent="0.2">
      <c r="G1561" s="240"/>
    </row>
    <row r="1562" spans="7:7" s="133" customFormat="1" x14ac:dyDescent="0.2">
      <c r="G1562" s="240"/>
    </row>
    <row r="1563" spans="7:7" s="133" customFormat="1" x14ac:dyDescent="0.2">
      <c r="G1563" s="240"/>
    </row>
    <row r="1564" spans="7:7" s="133" customFormat="1" x14ac:dyDescent="0.2">
      <c r="G1564" s="240"/>
    </row>
    <row r="1565" spans="7:7" s="133" customFormat="1" x14ac:dyDescent="0.2">
      <c r="G1565" s="240"/>
    </row>
    <row r="1566" spans="7:7" s="133" customFormat="1" x14ac:dyDescent="0.2">
      <c r="G1566" s="240"/>
    </row>
    <row r="1567" spans="7:7" s="133" customFormat="1" x14ac:dyDescent="0.2">
      <c r="G1567" s="240"/>
    </row>
    <row r="1568" spans="7:7" s="133" customFormat="1" x14ac:dyDescent="0.2">
      <c r="G1568" s="240"/>
    </row>
    <row r="1569" spans="7:7" s="133" customFormat="1" x14ac:dyDescent="0.2">
      <c r="G1569" s="240"/>
    </row>
    <row r="1570" spans="7:7" s="133" customFormat="1" x14ac:dyDescent="0.2">
      <c r="G1570" s="240"/>
    </row>
    <row r="1571" spans="7:7" s="133" customFormat="1" x14ac:dyDescent="0.2">
      <c r="G1571" s="240"/>
    </row>
    <row r="1572" spans="7:7" s="133" customFormat="1" x14ac:dyDescent="0.2">
      <c r="G1572" s="240"/>
    </row>
    <row r="1573" spans="7:7" s="133" customFormat="1" x14ac:dyDescent="0.2">
      <c r="G1573" s="240"/>
    </row>
    <row r="1574" spans="7:7" s="133" customFormat="1" x14ac:dyDescent="0.2">
      <c r="G1574" s="240"/>
    </row>
    <row r="1575" spans="7:7" s="133" customFormat="1" x14ac:dyDescent="0.2">
      <c r="G1575" s="240"/>
    </row>
    <row r="1576" spans="7:7" s="133" customFormat="1" x14ac:dyDescent="0.2">
      <c r="G1576" s="240"/>
    </row>
    <row r="1577" spans="7:7" s="133" customFormat="1" x14ac:dyDescent="0.2">
      <c r="G1577" s="240"/>
    </row>
    <row r="1578" spans="7:7" s="133" customFormat="1" x14ac:dyDescent="0.2">
      <c r="G1578" s="240"/>
    </row>
    <row r="1579" spans="7:7" s="133" customFormat="1" x14ac:dyDescent="0.2">
      <c r="G1579" s="240"/>
    </row>
    <row r="1580" spans="7:7" s="133" customFormat="1" x14ac:dyDescent="0.2">
      <c r="G1580" s="240"/>
    </row>
    <row r="1581" spans="7:7" s="133" customFormat="1" x14ac:dyDescent="0.2">
      <c r="G1581" s="240"/>
    </row>
    <row r="1582" spans="7:7" s="133" customFormat="1" x14ac:dyDescent="0.2">
      <c r="G1582" s="240"/>
    </row>
    <row r="1583" spans="7:7" s="133" customFormat="1" x14ac:dyDescent="0.2">
      <c r="G1583" s="240"/>
    </row>
    <row r="1584" spans="7:7" s="133" customFormat="1" x14ac:dyDescent="0.2">
      <c r="G1584" s="240"/>
    </row>
    <row r="1585" spans="7:7" s="133" customFormat="1" x14ac:dyDescent="0.2">
      <c r="G1585" s="240"/>
    </row>
    <row r="1586" spans="7:7" s="133" customFormat="1" x14ac:dyDescent="0.2">
      <c r="G1586" s="240"/>
    </row>
    <row r="1587" spans="7:7" s="133" customFormat="1" x14ac:dyDescent="0.2">
      <c r="G1587" s="240"/>
    </row>
    <row r="1588" spans="7:7" s="133" customFormat="1" x14ac:dyDescent="0.2">
      <c r="G1588" s="240"/>
    </row>
    <row r="1589" spans="7:7" s="133" customFormat="1" x14ac:dyDescent="0.2">
      <c r="G1589" s="240"/>
    </row>
    <row r="1590" spans="7:7" s="133" customFormat="1" x14ac:dyDescent="0.2">
      <c r="G1590" s="240"/>
    </row>
    <row r="1591" spans="7:7" s="133" customFormat="1" x14ac:dyDescent="0.2">
      <c r="G1591" s="240"/>
    </row>
    <row r="1592" spans="7:7" s="133" customFormat="1" x14ac:dyDescent="0.2">
      <c r="G1592" s="240"/>
    </row>
    <row r="1593" spans="7:7" s="133" customFormat="1" x14ac:dyDescent="0.2">
      <c r="G1593" s="240"/>
    </row>
    <row r="1594" spans="7:7" s="133" customFormat="1" x14ac:dyDescent="0.2">
      <c r="G1594" s="240"/>
    </row>
    <row r="1595" spans="7:7" s="133" customFormat="1" x14ac:dyDescent="0.2">
      <c r="G1595" s="240"/>
    </row>
    <row r="1596" spans="7:7" s="133" customFormat="1" x14ac:dyDescent="0.2">
      <c r="G1596" s="240"/>
    </row>
    <row r="1597" spans="7:7" s="133" customFormat="1" x14ac:dyDescent="0.2">
      <c r="G1597" s="240"/>
    </row>
    <row r="1598" spans="7:7" s="133" customFormat="1" x14ac:dyDescent="0.2">
      <c r="G1598" s="240"/>
    </row>
    <row r="1599" spans="7:7" s="133" customFormat="1" x14ac:dyDescent="0.2">
      <c r="G1599" s="240"/>
    </row>
    <row r="1600" spans="7:7" s="133" customFormat="1" x14ac:dyDescent="0.2">
      <c r="G1600" s="240"/>
    </row>
    <row r="1601" spans="7:7" s="133" customFormat="1" x14ac:dyDescent="0.2">
      <c r="G1601" s="240"/>
    </row>
    <row r="1602" spans="7:7" s="133" customFormat="1" x14ac:dyDescent="0.2">
      <c r="G1602" s="240"/>
    </row>
    <row r="1603" spans="7:7" s="133" customFormat="1" x14ac:dyDescent="0.2">
      <c r="G1603" s="240"/>
    </row>
    <row r="1604" spans="7:7" s="133" customFormat="1" x14ac:dyDescent="0.2">
      <c r="G1604" s="240"/>
    </row>
    <row r="1605" spans="7:7" s="133" customFormat="1" x14ac:dyDescent="0.2">
      <c r="G1605" s="240"/>
    </row>
    <row r="1606" spans="7:7" s="133" customFormat="1" x14ac:dyDescent="0.2">
      <c r="G1606" s="240"/>
    </row>
    <row r="1607" spans="7:7" s="133" customFormat="1" x14ac:dyDescent="0.2">
      <c r="G1607" s="240"/>
    </row>
    <row r="1608" spans="7:7" s="133" customFormat="1" x14ac:dyDescent="0.2">
      <c r="G1608" s="240"/>
    </row>
    <row r="1609" spans="7:7" s="133" customFormat="1" x14ac:dyDescent="0.2">
      <c r="G1609" s="240"/>
    </row>
    <row r="1610" spans="7:7" s="133" customFormat="1" x14ac:dyDescent="0.2">
      <c r="G1610" s="240"/>
    </row>
    <row r="1611" spans="7:7" s="133" customFormat="1" x14ac:dyDescent="0.2">
      <c r="G1611" s="240"/>
    </row>
    <row r="1612" spans="7:7" s="133" customFormat="1" x14ac:dyDescent="0.2">
      <c r="G1612" s="240"/>
    </row>
    <row r="1613" spans="7:7" s="133" customFormat="1" x14ac:dyDescent="0.2">
      <c r="G1613" s="240"/>
    </row>
    <row r="1614" spans="7:7" s="133" customFormat="1" x14ac:dyDescent="0.2">
      <c r="G1614" s="240"/>
    </row>
    <row r="1615" spans="7:7" s="133" customFormat="1" x14ac:dyDescent="0.2">
      <c r="G1615" s="240"/>
    </row>
    <row r="1616" spans="7:7" s="133" customFormat="1" x14ac:dyDescent="0.2">
      <c r="G1616" s="240"/>
    </row>
    <row r="1617" spans="7:7" s="133" customFormat="1" x14ac:dyDescent="0.2">
      <c r="G1617" s="240"/>
    </row>
    <row r="1618" spans="7:7" s="133" customFormat="1" x14ac:dyDescent="0.2">
      <c r="G1618" s="240"/>
    </row>
    <row r="1619" spans="7:7" s="133" customFormat="1" x14ac:dyDescent="0.2">
      <c r="G1619" s="240"/>
    </row>
    <row r="1620" spans="7:7" s="133" customFormat="1" x14ac:dyDescent="0.2">
      <c r="G1620" s="240"/>
    </row>
    <row r="1621" spans="7:7" s="133" customFormat="1" x14ac:dyDescent="0.2">
      <c r="G1621" s="240"/>
    </row>
    <row r="1622" spans="7:7" s="133" customFormat="1" x14ac:dyDescent="0.2">
      <c r="G1622" s="240"/>
    </row>
    <row r="1623" spans="7:7" s="133" customFormat="1" x14ac:dyDescent="0.2">
      <c r="G1623" s="240"/>
    </row>
    <row r="1624" spans="7:7" s="133" customFormat="1" x14ac:dyDescent="0.2">
      <c r="G1624" s="240"/>
    </row>
    <row r="1625" spans="7:7" s="133" customFormat="1" x14ac:dyDescent="0.2">
      <c r="G1625" s="240"/>
    </row>
    <row r="1626" spans="7:7" s="133" customFormat="1" x14ac:dyDescent="0.2">
      <c r="G1626" s="240"/>
    </row>
    <row r="1627" spans="7:7" s="133" customFormat="1" x14ac:dyDescent="0.2">
      <c r="G1627" s="240"/>
    </row>
    <row r="1628" spans="7:7" s="133" customFormat="1" x14ac:dyDescent="0.2">
      <c r="G1628" s="240"/>
    </row>
    <row r="1629" spans="7:7" s="133" customFormat="1" x14ac:dyDescent="0.2">
      <c r="G1629" s="240"/>
    </row>
    <row r="1630" spans="7:7" s="133" customFormat="1" x14ac:dyDescent="0.2">
      <c r="G1630" s="240"/>
    </row>
    <row r="1631" spans="7:7" s="133" customFormat="1" x14ac:dyDescent="0.2">
      <c r="G1631" s="240"/>
    </row>
    <row r="1632" spans="7:7" s="133" customFormat="1" x14ac:dyDescent="0.2">
      <c r="G1632" s="240"/>
    </row>
    <row r="1633" spans="7:7" s="133" customFormat="1" x14ac:dyDescent="0.2">
      <c r="G1633" s="240"/>
    </row>
    <row r="1634" spans="7:7" s="133" customFormat="1" x14ac:dyDescent="0.2">
      <c r="G1634" s="240"/>
    </row>
    <row r="1635" spans="7:7" s="133" customFormat="1" x14ac:dyDescent="0.2">
      <c r="G1635" s="240"/>
    </row>
    <row r="1636" spans="7:7" s="133" customFormat="1" x14ac:dyDescent="0.2">
      <c r="G1636" s="240"/>
    </row>
    <row r="1637" spans="7:7" s="133" customFormat="1" x14ac:dyDescent="0.2">
      <c r="G1637" s="240"/>
    </row>
    <row r="1638" spans="7:7" s="133" customFormat="1" x14ac:dyDescent="0.2">
      <c r="G1638" s="240"/>
    </row>
    <row r="1639" spans="7:7" s="133" customFormat="1" x14ac:dyDescent="0.2">
      <c r="G1639" s="240"/>
    </row>
    <row r="1640" spans="7:7" s="133" customFormat="1" x14ac:dyDescent="0.2">
      <c r="G1640" s="240"/>
    </row>
    <row r="1641" spans="7:7" s="133" customFormat="1" x14ac:dyDescent="0.2">
      <c r="G1641" s="240"/>
    </row>
    <row r="1642" spans="7:7" s="133" customFormat="1" x14ac:dyDescent="0.2">
      <c r="G1642" s="240"/>
    </row>
    <row r="1643" spans="7:7" s="133" customFormat="1" x14ac:dyDescent="0.2">
      <c r="G1643" s="240"/>
    </row>
    <row r="1644" spans="7:7" s="133" customFormat="1" x14ac:dyDescent="0.2">
      <c r="G1644" s="240"/>
    </row>
    <row r="1645" spans="7:7" s="133" customFormat="1" x14ac:dyDescent="0.2">
      <c r="G1645" s="240"/>
    </row>
    <row r="1646" spans="7:7" s="133" customFormat="1" x14ac:dyDescent="0.2">
      <c r="G1646" s="240"/>
    </row>
    <row r="1647" spans="7:7" s="133" customFormat="1" x14ac:dyDescent="0.2">
      <c r="G1647" s="240"/>
    </row>
    <row r="1648" spans="7:7" s="133" customFormat="1" x14ac:dyDescent="0.2">
      <c r="G1648" s="240"/>
    </row>
    <row r="1649" spans="7:7" s="133" customFormat="1" x14ac:dyDescent="0.2">
      <c r="G1649" s="240"/>
    </row>
    <row r="1650" spans="7:7" s="133" customFormat="1" x14ac:dyDescent="0.2">
      <c r="G1650" s="240"/>
    </row>
    <row r="1651" spans="7:7" s="133" customFormat="1" x14ac:dyDescent="0.2">
      <c r="G1651" s="240"/>
    </row>
    <row r="1652" spans="7:7" s="133" customFormat="1" x14ac:dyDescent="0.2">
      <c r="G1652" s="240"/>
    </row>
    <row r="1653" spans="7:7" s="133" customFormat="1" x14ac:dyDescent="0.2">
      <c r="G1653" s="240"/>
    </row>
    <row r="1654" spans="7:7" s="133" customFormat="1" x14ac:dyDescent="0.2">
      <c r="G1654" s="240"/>
    </row>
    <row r="1655" spans="7:7" s="133" customFormat="1" x14ac:dyDescent="0.2">
      <c r="G1655" s="240"/>
    </row>
    <row r="1656" spans="7:7" s="133" customFormat="1" x14ac:dyDescent="0.2">
      <c r="G1656" s="240"/>
    </row>
    <row r="1657" spans="7:7" s="133" customFormat="1" x14ac:dyDescent="0.2">
      <c r="G1657" s="240"/>
    </row>
    <row r="1658" spans="7:7" s="133" customFormat="1" x14ac:dyDescent="0.2">
      <c r="G1658" s="240"/>
    </row>
    <row r="1659" spans="7:7" s="133" customFormat="1" x14ac:dyDescent="0.2">
      <c r="G1659" s="240"/>
    </row>
    <row r="1660" spans="7:7" s="133" customFormat="1" x14ac:dyDescent="0.2">
      <c r="G1660" s="240"/>
    </row>
    <row r="1661" spans="7:7" s="133" customFormat="1" x14ac:dyDescent="0.2">
      <c r="G1661" s="240"/>
    </row>
    <row r="1662" spans="7:7" s="133" customFormat="1" x14ac:dyDescent="0.2">
      <c r="G1662" s="240"/>
    </row>
    <row r="1663" spans="7:7" s="133" customFormat="1" x14ac:dyDescent="0.2">
      <c r="G1663" s="240"/>
    </row>
    <row r="1664" spans="7:7" s="133" customFormat="1" x14ac:dyDescent="0.2">
      <c r="G1664" s="240"/>
    </row>
    <row r="1665" spans="7:7" s="133" customFormat="1" x14ac:dyDescent="0.2">
      <c r="G1665" s="240"/>
    </row>
    <row r="1666" spans="7:7" s="133" customFormat="1" x14ac:dyDescent="0.2">
      <c r="G1666" s="240"/>
    </row>
    <row r="1667" spans="7:7" s="133" customFormat="1" x14ac:dyDescent="0.2">
      <c r="G1667" s="240"/>
    </row>
    <row r="1668" spans="7:7" s="133" customFormat="1" x14ac:dyDescent="0.2">
      <c r="G1668" s="240"/>
    </row>
    <row r="1669" spans="7:7" s="133" customFormat="1" x14ac:dyDescent="0.2">
      <c r="G1669" s="240"/>
    </row>
    <row r="1670" spans="7:7" s="133" customFormat="1" x14ac:dyDescent="0.2">
      <c r="G1670" s="240"/>
    </row>
    <row r="1671" spans="7:7" s="133" customFormat="1" x14ac:dyDescent="0.2">
      <c r="G1671" s="240"/>
    </row>
    <row r="1672" spans="7:7" s="133" customFormat="1" x14ac:dyDescent="0.2">
      <c r="G1672" s="240"/>
    </row>
    <row r="1673" spans="7:7" s="133" customFormat="1" x14ac:dyDescent="0.2">
      <c r="G1673" s="240"/>
    </row>
    <row r="1674" spans="7:7" s="133" customFormat="1" x14ac:dyDescent="0.2">
      <c r="G1674" s="240"/>
    </row>
    <row r="1675" spans="7:7" s="133" customFormat="1" x14ac:dyDescent="0.2">
      <c r="G1675" s="240"/>
    </row>
    <row r="1676" spans="7:7" s="133" customFormat="1" x14ac:dyDescent="0.2">
      <c r="G1676" s="240"/>
    </row>
    <row r="1677" spans="7:7" s="133" customFormat="1" x14ac:dyDescent="0.2">
      <c r="G1677" s="240"/>
    </row>
    <row r="1678" spans="7:7" s="133" customFormat="1" x14ac:dyDescent="0.2">
      <c r="G1678" s="240"/>
    </row>
    <row r="1679" spans="7:7" s="133" customFormat="1" x14ac:dyDescent="0.2">
      <c r="G1679" s="240"/>
    </row>
    <row r="1680" spans="7:7" s="133" customFormat="1" x14ac:dyDescent="0.2">
      <c r="G1680" s="240"/>
    </row>
    <row r="1681" spans="7:7" s="133" customFormat="1" x14ac:dyDescent="0.2">
      <c r="G1681" s="240"/>
    </row>
    <row r="1682" spans="7:7" s="133" customFormat="1" x14ac:dyDescent="0.2">
      <c r="G1682" s="240"/>
    </row>
    <row r="1683" spans="7:7" s="133" customFormat="1" x14ac:dyDescent="0.2">
      <c r="G1683" s="240"/>
    </row>
    <row r="1684" spans="7:7" s="133" customFormat="1" x14ac:dyDescent="0.2">
      <c r="G1684" s="240"/>
    </row>
    <row r="1685" spans="7:7" s="133" customFormat="1" x14ac:dyDescent="0.2">
      <c r="G1685" s="240"/>
    </row>
    <row r="1686" spans="7:7" s="133" customFormat="1" x14ac:dyDescent="0.2">
      <c r="G1686" s="240"/>
    </row>
    <row r="1687" spans="7:7" s="133" customFormat="1" x14ac:dyDescent="0.2">
      <c r="G1687" s="240"/>
    </row>
    <row r="1688" spans="7:7" s="133" customFormat="1" x14ac:dyDescent="0.2">
      <c r="G1688" s="240"/>
    </row>
    <row r="1689" spans="7:7" s="133" customFormat="1" x14ac:dyDescent="0.2">
      <c r="G1689" s="240"/>
    </row>
    <row r="1690" spans="7:7" s="133" customFormat="1" x14ac:dyDescent="0.2">
      <c r="G1690" s="240"/>
    </row>
    <row r="1691" spans="7:7" s="133" customFormat="1" x14ac:dyDescent="0.2">
      <c r="G1691" s="240"/>
    </row>
    <row r="1692" spans="7:7" s="133" customFormat="1" x14ac:dyDescent="0.2">
      <c r="G1692" s="240"/>
    </row>
    <row r="1693" spans="7:7" s="133" customFormat="1" x14ac:dyDescent="0.2">
      <c r="G1693" s="240"/>
    </row>
    <row r="1694" spans="7:7" s="133" customFormat="1" x14ac:dyDescent="0.2">
      <c r="G1694" s="240"/>
    </row>
    <row r="1695" spans="7:7" s="133" customFormat="1" x14ac:dyDescent="0.2">
      <c r="G1695" s="240"/>
    </row>
    <row r="1696" spans="7:7" s="133" customFormat="1" x14ac:dyDescent="0.2">
      <c r="G1696" s="240"/>
    </row>
    <row r="1697" spans="7:7" s="133" customFormat="1" x14ac:dyDescent="0.2">
      <c r="G1697" s="240"/>
    </row>
    <row r="1698" spans="7:7" s="133" customFormat="1" x14ac:dyDescent="0.2">
      <c r="G1698" s="240"/>
    </row>
    <row r="1699" spans="7:7" s="133" customFormat="1" x14ac:dyDescent="0.2">
      <c r="G1699" s="240"/>
    </row>
    <row r="1700" spans="7:7" s="133" customFormat="1" x14ac:dyDescent="0.2">
      <c r="G1700" s="240"/>
    </row>
    <row r="1701" spans="7:7" s="133" customFormat="1" x14ac:dyDescent="0.2">
      <c r="G1701" s="240"/>
    </row>
    <row r="1702" spans="7:7" s="133" customFormat="1" x14ac:dyDescent="0.2">
      <c r="G1702" s="240"/>
    </row>
    <row r="1703" spans="7:7" s="133" customFormat="1" x14ac:dyDescent="0.2">
      <c r="G1703" s="240"/>
    </row>
    <row r="1704" spans="7:7" s="133" customFormat="1" x14ac:dyDescent="0.2">
      <c r="G1704" s="240"/>
    </row>
    <row r="1705" spans="7:7" s="133" customFormat="1" x14ac:dyDescent="0.2">
      <c r="G1705" s="240"/>
    </row>
    <row r="1706" spans="7:7" s="133" customFormat="1" x14ac:dyDescent="0.2">
      <c r="G1706" s="240"/>
    </row>
    <row r="1707" spans="7:7" s="133" customFormat="1" x14ac:dyDescent="0.2">
      <c r="G1707" s="240"/>
    </row>
    <row r="1708" spans="7:7" s="133" customFormat="1" x14ac:dyDescent="0.2">
      <c r="G1708" s="240"/>
    </row>
    <row r="1709" spans="7:7" s="133" customFormat="1" x14ac:dyDescent="0.2">
      <c r="G1709" s="240"/>
    </row>
    <row r="1710" spans="7:7" s="133" customFormat="1" x14ac:dyDescent="0.2">
      <c r="G1710" s="240"/>
    </row>
    <row r="1711" spans="7:7" s="133" customFormat="1" x14ac:dyDescent="0.2">
      <c r="G1711" s="240"/>
    </row>
    <row r="1712" spans="7:7" s="133" customFormat="1" x14ac:dyDescent="0.2">
      <c r="G1712" s="240"/>
    </row>
    <row r="1713" spans="7:7" s="133" customFormat="1" x14ac:dyDescent="0.2">
      <c r="G1713" s="240"/>
    </row>
    <row r="1714" spans="7:7" s="133" customFormat="1" x14ac:dyDescent="0.2">
      <c r="G1714" s="240"/>
    </row>
    <row r="1715" spans="7:7" s="133" customFormat="1" x14ac:dyDescent="0.2">
      <c r="G1715" s="240"/>
    </row>
    <row r="1716" spans="7:7" s="133" customFormat="1" x14ac:dyDescent="0.2">
      <c r="G1716" s="240"/>
    </row>
    <row r="1717" spans="7:7" s="133" customFormat="1" x14ac:dyDescent="0.2">
      <c r="G1717" s="240"/>
    </row>
    <row r="1718" spans="7:7" s="133" customFormat="1" x14ac:dyDescent="0.2">
      <c r="G1718" s="240"/>
    </row>
    <row r="1719" spans="7:7" s="133" customFormat="1" x14ac:dyDescent="0.2">
      <c r="G1719" s="240"/>
    </row>
    <row r="1720" spans="7:7" s="133" customFormat="1" x14ac:dyDescent="0.2">
      <c r="G1720" s="240"/>
    </row>
    <row r="1721" spans="7:7" s="133" customFormat="1" x14ac:dyDescent="0.2">
      <c r="G1721" s="240"/>
    </row>
    <row r="1722" spans="7:7" s="133" customFormat="1" x14ac:dyDescent="0.2">
      <c r="G1722" s="240"/>
    </row>
    <row r="1723" spans="7:7" s="133" customFormat="1" x14ac:dyDescent="0.2">
      <c r="G1723" s="240"/>
    </row>
    <row r="1724" spans="7:7" s="133" customFormat="1" x14ac:dyDescent="0.2">
      <c r="G1724" s="240"/>
    </row>
    <row r="1725" spans="7:7" s="133" customFormat="1" x14ac:dyDescent="0.2">
      <c r="G1725" s="240"/>
    </row>
    <row r="1726" spans="7:7" s="133" customFormat="1" x14ac:dyDescent="0.2">
      <c r="G1726" s="240"/>
    </row>
    <row r="1727" spans="7:7" s="133" customFormat="1" x14ac:dyDescent="0.2">
      <c r="G1727" s="240"/>
    </row>
    <row r="1728" spans="7:7" s="133" customFormat="1" x14ac:dyDescent="0.2">
      <c r="G1728" s="240"/>
    </row>
    <row r="1729" spans="7:7" s="133" customFormat="1" x14ac:dyDescent="0.2">
      <c r="G1729" s="240"/>
    </row>
    <row r="1730" spans="7:7" s="133" customFormat="1" x14ac:dyDescent="0.2">
      <c r="G1730" s="240"/>
    </row>
    <row r="1731" spans="7:7" s="133" customFormat="1" x14ac:dyDescent="0.2">
      <c r="G1731" s="240"/>
    </row>
    <row r="1732" spans="7:7" s="133" customFormat="1" x14ac:dyDescent="0.2">
      <c r="G1732" s="240"/>
    </row>
    <row r="1733" spans="7:7" s="133" customFormat="1" x14ac:dyDescent="0.2">
      <c r="G1733" s="240"/>
    </row>
    <row r="1734" spans="7:7" s="133" customFormat="1" x14ac:dyDescent="0.2">
      <c r="G1734" s="240"/>
    </row>
    <row r="1735" spans="7:7" s="133" customFormat="1" x14ac:dyDescent="0.2">
      <c r="G1735" s="240"/>
    </row>
    <row r="1736" spans="7:7" s="133" customFormat="1" x14ac:dyDescent="0.2">
      <c r="G1736" s="240"/>
    </row>
    <row r="1737" spans="7:7" s="133" customFormat="1" x14ac:dyDescent="0.2">
      <c r="G1737" s="240"/>
    </row>
    <row r="1738" spans="7:7" s="133" customFormat="1" x14ac:dyDescent="0.2">
      <c r="G1738" s="240"/>
    </row>
    <row r="1739" spans="7:7" s="133" customFormat="1" x14ac:dyDescent="0.2">
      <c r="G1739" s="240"/>
    </row>
    <row r="1740" spans="7:7" s="133" customFormat="1" x14ac:dyDescent="0.2">
      <c r="G1740" s="240"/>
    </row>
    <row r="1741" spans="7:7" s="133" customFormat="1" x14ac:dyDescent="0.2">
      <c r="G1741" s="240"/>
    </row>
    <row r="1742" spans="7:7" s="133" customFormat="1" x14ac:dyDescent="0.2">
      <c r="G1742" s="240"/>
    </row>
    <row r="1743" spans="7:7" s="133" customFormat="1" x14ac:dyDescent="0.2">
      <c r="G1743" s="240"/>
    </row>
    <row r="1744" spans="7:7" s="133" customFormat="1" x14ac:dyDescent="0.2">
      <c r="G1744" s="240"/>
    </row>
    <row r="1745" spans="7:7" s="133" customFormat="1" x14ac:dyDescent="0.2">
      <c r="G1745" s="240"/>
    </row>
    <row r="1746" spans="7:7" s="133" customFormat="1" x14ac:dyDescent="0.2">
      <c r="G1746" s="240"/>
    </row>
    <row r="1747" spans="7:7" s="133" customFormat="1" x14ac:dyDescent="0.2">
      <c r="G1747" s="240"/>
    </row>
    <row r="1748" spans="7:7" s="133" customFormat="1" x14ac:dyDescent="0.2">
      <c r="G1748" s="240"/>
    </row>
    <row r="1749" spans="7:7" s="133" customFormat="1" x14ac:dyDescent="0.2">
      <c r="G1749" s="240"/>
    </row>
    <row r="1750" spans="7:7" s="133" customFormat="1" x14ac:dyDescent="0.2">
      <c r="G1750" s="240"/>
    </row>
    <row r="1751" spans="7:7" s="133" customFormat="1" x14ac:dyDescent="0.2">
      <c r="G1751" s="240"/>
    </row>
    <row r="1752" spans="7:7" s="133" customFormat="1" x14ac:dyDescent="0.2">
      <c r="G1752" s="240"/>
    </row>
    <row r="1753" spans="7:7" s="133" customFormat="1" x14ac:dyDescent="0.2">
      <c r="G1753" s="240"/>
    </row>
    <row r="1754" spans="7:7" s="133" customFormat="1" x14ac:dyDescent="0.2">
      <c r="G1754" s="240"/>
    </row>
    <row r="1755" spans="7:7" s="133" customFormat="1" x14ac:dyDescent="0.2">
      <c r="G1755" s="240"/>
    </row>
    <row r="1756" spans="7:7" s="133" customFormat="1" x14ac:dyDescent="0.2">
      <c r="G1756" s="240"/>
    </row>
    <row r="1757" spans="7:7" s="133" customFormat="1" x14ac:dyDescent="0.2">
      <c r="G1757" s="240"/>
    </row>
    <row r="1758" spans="7:7" s="133" customFormat="1" x14ac:dyDescent="0.2">
      <c r="G1758" s="240"/>
    </row>
    <row r="1759" spans="7:7" s="133" customFormat="1" x14ac:dyDescent="0.2">
      <c r="G1759" s="240"/>
    </row>
    <row r="1760" spans="7:7" s="133" customFormat="1" x14ac:dyDescent="0.2">
      <c r="G1760" s="240"/>
    </row>
    <row r="1761" spans="7:7" s="133" customFormat="1" x14ac:dyDescent="0.2">
      <c r="G1761" s="240"/>
    </row>
    <row r="1762" spans="7:7" s="133" customFormat="1" x14ac:dyDescent="0.2">
      <c r="G1762" s="240"/>
    </row>
    <row r="1763" spans="7:7" s="133" customFormat="1" x14ac:dyDescent="0.2">
      <c r="G1763" s="240"/>
    </row>
    <row r="1764" spans="7:7" s="133" customFormat="1" x14ac:dyDescent="0.2">
      <c r="G1764" s="240"/>
    </row>
    <row r="1765" spans="7:7" s="133" customFormat="1" x14ac:dyDescent="0.2">
      <c r="G1765" s="240"/>
    </row>
    <row r="1766" spans="7:7" s="133" customFormat="1" x14ac:dyDescent="0.2">
      <c r="G1766" s="240"/>
    </row>
    <row r="1767" spans="7:7" s="133" customFormat="1" x14ac:dyDescent="0.2">
      <c r="G1767" s="240"/>
    </row>
    <row r="1768" spans="7:7" s="133" customFormat="1" x14ac:dyDescent="0.2">
      <c r="G1768" s="240"/>
    </row>
    <row r="1769" spans="7:7" s="133" customFormat="1" x14ac:dyDescent="0.2">
      <c r="G1769" s="240"/>
    </row>
    <row r="1770" spans="7:7" s="133" customFormat="1" x14ac:dyDescent="0.2">
      <c r="G1770" s="240"/>
    </row>
    <row r="1771" spans="7:7" s="133" customFormat="1" x14ac:dyDescent="0.2">
      <c r="G1771" s="240"/>
    </row>
    <row r="1772" spans="7:7" s="133" customFormat="1" x14ac:dyDescent="0.2">
      <c r="G1772" s="240"/>
    </row>
    <row r="1773" spans="7:7" s="133" customFormat="1" x14ac:dyDescent="0.2">
      <c r="G1773" s="240"/>
    </row>
    <row r="1774" spans="7:7" s="133" customFormat="1" x14ac:dyDescent="0.2">
      <c r="G1774" s="240"/>
    </row>
    <row r="1775" spans="7:7" s="133" customFormat="1" x14ac:dyDescent="0.2">
      <c r="G1775" s="240"/>
    </row>
    <row r="1776" spans="7:7" s="133" customFormat="1" x14ac:dyDescent="0.2">
      <c r="G1776" s="240"/>
    </row>
    <row r="1777" spans="7:7" s="133" customFormat="1" x14ac:dyDescent="0.2">
      <c r="G1777" s="240"/>
    </row>
    <row r="1778" spans="7:7" s="133" customFormat="1" x14ac:dyDescent="0.2">
      <c r="G1778" s="240"/>
    </row>
    <row r="1779" spans="7:7" s="133" customFormat="1" x14ac:dyDescent="0.2">
      <c r="G1779" s="240"/>
    </row>
    <row r="1780" spans="7:7" s="133" customFormat="1" x14ac:dyDescent="0.2">
      <c r="G1780" s="240"/>
    </row>
    <row r="1781" spans="7:7" s="133" customFormat="1" x14ac:dyDescent="0.2">
      <c r="G1781" s="240"/>
    </row>
    <row r="1782" spans="7:7" s="133" customFormat="1" x14ac:dyDescent="0.2">
      <c r="G1782" s="240"/>
    </row>
    <row r="1783" spans="7:7" s="133" customFormat="1" x14ac:dyDescent="0.2">
      <c r="G1783" s="240"/>
    </row>
    <row r="1784" spans="7:7" s="133" customFormat="1" x14ac:dyDescent="0.2">
      <c r="G1784" s="240"/>
    </row>
    <row r="1785" spans="7:7" s="133" customFormat="1" x14ac:dyDescent="0.2">
      <c r="G1785" s="240"/>
    </row>
    <row r="1786" spans="7:7" s="133" customFormat="1" x14ac:dyDescent="0.2">
      <c r="G1786" s="240"/>
    </row>
    <row r="1787" spans="7:7" s="133" customFormat="1" x14ac:dyDescent="0.2">
      <c r="G1787" s="240"/>
    </row>
    <row r="1788" spans="7:7" s="133" customFormat="1" x14ac:dyDescent="0.2">
      <c r="G1788" s="240"/>
    </row>
    <row r="1789" spans="7:7" s="133" customFormat="1" x14ac:dyDescent="0.2">
      <c r="G1789" s="240"/>
    </row>
    <row r="1790" spans="7:7" s="133" customFormat="1" x14ac:dyDescent="0.2">
      <c r="G1790" s="240"/>
    </row>
    <row r="1791" spans="7:7" s="133" customFormat="1" x14ac:dyDescent="0.2">
      <c r="G1791" s="240"/>
    </row>
    <row r="1792" spans="7:7" s="133" customFormat="1" x14ac:dyDescent="0.2">
      <c r="G1792" s="240"/>
    </row>
    <row r="1793" spans="7:7" s="133" customFormat="1" x14ac:dyDescent="0.2">
      <c r="G1793" s="240"/>
    </row>
    <row r="1794" spans="7:7" s="133" customFormat="1" x14ac:dyDescent="0.2">
      <c r="G1794" s="240"/>
    </row>
    <row r="1795" spans="7:7" s="133" customFormat="1" x14ac:dyDescent="0.2">
      <c r="G1795" s="240"/>
    </row>
    <row r="1796" spans="7:7" s="133" customFormat="1" x14ac:dyDescent="0.2">
      <c r="G1796" s="240"/>
    </row>
    <row r="1797" spans="7:7" s="133" customFormat="1" x14ac:dyDescent="0.2">
      <c r="G1797" s="240"/>
    </row>
    <row r="1798" spans="7:7" s="133" customFormat="1" x14ac:dyDescent="0.2">
      <c r="G1798" s="240"/>
    </row>
    <row r="1799" spans="7:7" s="133" customFormat="1" x14ac:dyDescent="0.2">
      <c r="G1799" s="240"/>
    </row>
    <row r="1800" spans="7:7" s="133" customFormat="1" x14ac:dyDescent="0.2">
      <c r="G1800" s="240"/>
    </row>
    <row r="1801" spans="7:7" s="133" customFormat="1" x14ac:dyDescent="0.2">
      <c r="G1801" s="240"/>
    </row>
    <row r="1802" spans="7:7" s="133" customFormat="1" x14ac:dyDescent="0.2">
      <c r="G1802" s="240"/>
    </row>
    <row r="1803" spans="7:7" s="133" customFormat="1" x14ac:dyDescent="0.2">
      <c r="G1803" s="240"/>
    </row>
    <row r="1804" spans="7:7" s="133" customFormat="1" x14ac:dyDescent="0.2">
      <c r="G1804" s="240"/>
    </row>
    <row r="1805" spans="7:7" s="133" customFormat="1" x14ac:dyDescent="0.2">
      <c r="G1805" s="240"/>
    </row>
    <row r="1806" spans="7:7" s="133" customFormat="1" x14ac:dyDescent="0.2">
      <c r="G1806" s="240"/>
    </row>
    <row r="1807" spans="7:7" s="133" customFormat="1" x14ac:dyDescent="0.2">
      <c r="G1807" s="240"/>
    </row>
    <row r="1808" spans="7:7" s="133" customFormat="1" x14ac:dyDescent="0.2">
      <c r="G1808" s="240"/>
    </row>
    <row r="1809" spans="7:7" s="133" customFormat="1" x14ac:dyDescent="0.2">
      <c r="G1809" s="240"/>
    </row>
    <row r="1810" spans="7:7" s="133" customFormat="1" x14ac:dyDescent="0.2">
      <c r="G1810" s="240"/>
    </row>
    <row r="1811" spans="7:7" s="133" customFormat="1" x14ac:dyDescent="0.2">
      <c r="G1811" s="240"/>
    </row>
    <row r="1812" spans="7:7" s="133" customFormat="1" x14ac:dyDescent="0.2">
      <c r="G1812" s="240"/>
    </row>
    <row r="1813" spans="7:7" s="133" customFormat="1" x14ac:dyDescent="0.2">
      <c r="G1813" s="240"/>
    </row>
    <row r="1814" spans="7:7" s="133" customFormat="1" x14ac:dyDescent="0.2">
      <c r="G1814" s="240"/>
    </row>
    <row r="1815" spans="7:7" s="133" customFormat="1" x14ac:dyDescent="0.2">
      <c r="G1815" s="240"/>
    </row>
    <row r="1816" spans="7:7" s="133" customFormat="1" x14ac:dyDescent="0.2">
      <c r="G1816" s="240"/>
    </row>
    <row r="1817" spans="7:7" s="133" customFormat="1" x14ac:dyDescent="0.2">
      <c r="G1817" s="240"/>
    </row>
    <row r="1818" spans="7:7" s="133" customFormat="1" x14ac:dyDescent="0.2">
      <c r="G1818" s="240"/>
    </row>
    <row r="1819" spans="7:7" s="133" customFormat="1" x14ac:dyDescent="0.2">
      <c r="G1819" s="240"/>
    </row>
    <row r="1820" spans="7:7" s="133" customFormat="1" x14ac:dyDescent="0.2">
      <c r="G1820" s="240"/>
    </row>
    <row r="1821" spans="7:7" s="133" customFormat="1" x14ac:dyDescent="0.2">
      <c r="G1821" s="240"/>
    </row>
    <row r="1822" spans="7:7" s="133" customFormat="1" x14ac:dyDescent="0.2">
      <c r="G1822" s="240"/>
    </row>
    <row r="1823" spans="7:7" s="133" customFormat="1" x14ac:dyDescent="0.2">
      <c r="G1823" s="240"/>
    </row>
    <row r="1824" spans="7:7" s="133" customFormat="1" x14ac:dyDescent="0.2">
      <c r="G1824" s="240"/>
    </row>
    <row r="1825" spans="7:7" s="133" customFormat="1" x14ac:dyDescent="0.2">
      <c r="G1825" s="240"/>
    </row>
    <row r="1826" spans="7:7" s="133" customFormat="1" x14ac:dyDescent="0.2">
      <c r="G1826" s="240"/>
    </row>
    <row r="1827" spans="7:7" s="133" customFormat="1" x14ac:dyDescent="0.2">
      <c r="G1827" s="240"/>
    </row>
    <row r="1828" spans="7:7" s="133" customFormat="1" x14ac:dyDescent="0.2">
      <c r="G1828" s="240"/>
    </row>
    <row r="1829" spans="7:7" s="133" customFormat="1" x14ac:dyDescent="0.2">
      <c r="G1829" s="240"/>
    </row>
    <row r="1830" spans="7:7" s="133" customFormat="1" x14ac:dyDescent="0.2">
      <c r="G1830" s="240"/>
    </row>
    <row r="1831" spans="7:7" s="133" customFormat="1" x14ac:dyDescent="0.2">
      <c r="G1831" s="240"/>
    </row>
    <row r="1832" spans="7:7" s="133" customFormat="1" x14ac:dyDescent="0.2">
      <c r="G1832" s="240"/>
    </row>
    <row r="1833" spans="7:7" s="133" customFormat="1" x14ac:dyDescent="0.2">
      <c r="G1833" s="240"/>
    </row>
    <row r="1834" spans="7:7" s="133" customFormat="1" x14ac:dyDescent="0.2">
      <c r="G1834" s="240"/>
    </row>
    <row r="1835" spans="7:7" s="133" customFormat="1" x14ac:dyDescent="0.2">
      <c r="G1835" s="240"/>
    </row>
    <row r="1836" spans="7:7" s="133" customFormat="1" x14ac:dyDescent="0.2">
      <c r="G1836" s="240"/>
    </row>
    <row r="1837" spans="7:7" s="133" customFormat="1" x14ac:dyDescent="0.2">
      <c r="G1837" s="240"/>
    </row>
    <row r="1838" spans="7:7" s="133" customFormat="1" x14ac:dyDescent="0.2">
      <c r="G1838" s="240"/>
    </row>
    <row r="1839" spans="7:7" s="133" customFormat="1" x14ac:dyDescent="0.2">
      <c r="G1839" s="240"/>
    </row>
    <row r="1840" spans="7:7" s="133" customFormat="1" x14ac:dyDescent="0.2">
      <c r="G1840" s="240"/>
    </row>
    <row r="1841" spans="7:7" s="133" customFormat="1" x14ac:dyDescent="0.2">
      <c r="G1841" s="240"/>
    </row>
    <row r="1842" spans="7:7" s="133" customFormat="1" x14ac:dyDescent="0.2">
      <c r="G1842" s="240"/>
    </row>
    <row r="1843" spans="7:7" s="133" customFormat="1" x14ac:dyDescent="0.2">
      <c r="G1843" s="240"/>
    </row>
    <row r="1844" spans="7:7" s="133" customFormat="1" x14ac:dyDescent="0.2">
      <c r="G1844" s="240"/>
    </row>
    <row r="1845" spans="7:7" s="133" customFormat="1" x14ac:dyDescent="0.2">
      <c r="G1845" s="240"/>
    </row>
    <row r="1846" spans="7:7" s="133" customFormat="1" x14ac:dyDescent="0.2">
      <c r="G1846" s="240"/>
    </row>
    <row r="1847" spans="7:7" s="133" customFormat="1" x14ac:dyDescent="0.2">
      <c r="G1847" s="240"/>
    </row>
    <row r="1848" spans="7:7" s="133" customFormat="1" x14ac:dyDescent="0.2">
      <c r="G1848" s="240"/>
    </row>
    <row r="1849" spans="7:7" s="133" customFormat="1" x14ac:dyDescent="0.2">
      <c r="G1849" s="240"/>
    </row>
    <row r="1850" spans="7:7" s="133" customFormat="1" x14ac:dyDescent="0.2">
      <c r="G1850" s="240"/>
    </row>
    <row r="1851" spans="7:7" s="133" customFormat="1" x14ac:dyDescent="0.2">
      <c r="G1851" s="240"/>
    </row>
    <row r="1852" spans="7:7" s="133" customFormat="1" x14ac:dyDescent="0.2">
      <c r="G1852" s="240"/>
    </row>
    <row r="1853" spans="7:7" s="133" customFormat="1" x14ac:dyDescent="0.2">
      <c r="G1853" s="240"/>
    </row>
    <row r="1854" spans="7:7" s="133" customFormat="1" x14ac:dyDescent="0.2">
      <c r="G1854" s="240"/>
    </row>
    <row r="1855" spans="7:7" s="133" customFormat="1" x14ac:dyDescent="0.2">
      <c r="G1855" s="240"/>
    </row>
    <row r="1856" spans="7:7" s="133" customFormat="1" x14ac:dyDescent="0.2">
      <c r="G1856" s="240"/>
    </row>
    <row r="1857" spans="7:7" s="133" customFormat="1" x14ac:dyDescent="0.2">
      <c r="G1857" s="240"/>
    </row>
    <row r="1858" spans="7:7" s="133" customFormat="1" x14ac:dyDescent="0.2">
      <c r="G1858" s="240"/>
    </row>
    <row r="1859" spans="7:7" s="133" customFormat="1" x14ac:dyDescent="0.2">
      <c r="G1859" s="240"/>
    </row>
    <row r="1860" spans="7:7" s="133" customFormat="1" x14ac:dyDescent="0.2">
      <c r="G1860" s="240"/>
    </row>
    <row r="1861" spans="7:7" s="133" customFormat="1" x14ac:dyDescent="0.2">
      <c r="G1861" s="240"/>
    </row>
    <row r="1862" spans="7:7" s="133" customFormat="1" x14ac:dyDescent="0.2">
      <c r="G1862" s="240"/>
    </row>
    <row r="1863" spans="7:7" s="133" customFormat="1" x14ac:dyDescent="0.2">
      <c r="G1863" s="240"/>
    </row>
    <row r="1864" spans="7:7" s="133" customFormat="1" x14ac:dyDescent="0.2">
      <c r="G1864" s="240"/>
    </row>
    <row r="1865" spans="7:7" s="133" customFormat="1" x14ac:dyDescent="0.2">
      <c r="G1865" s="240"/>
    </row>
    <row r="1866" spans="7:7" s="133" customFormat="1" x14ac:dyDescent="0.2">
      <c r="G1866" s="240"/>
    </row>
    <row r="1867" spans="7:7" s="133" customFormat="1" x14ac:dyDescent="0.2">
      <c r="G1867" s="240"/>
    </row>
    <row r="1868" spans="7:7" s="133" customFormat="1" x14ac:dyDescent="0.2">
      <c r="G1868" s="240"/>
    </row>
    <row r="1869" spans="7:7" s="133" customFormat="1" x14ac:dyDescent="0.2">
      <c r="G1869" s="240"/>
    </row>
    <row r="1870" spans="7:7" s="133" customFormat="1" x14ac:dyDescent="0.2">
      <c r="G1870" s="240"/>
    </row>
    <row r="1871" spans="7:7" s="133" customFormat="1" x14ac:dyDescent="0.2">
      <c r="G1871" s="240"/>
    </row>
    <row r="1872" spans="7:7" s="133" customFormat="1" x14ac:dyDescent="0.2">
      <c r="G1872" s="240"/>
    </row>
    <row r="1873" spans="7:7" s="133" customFormat="1" x14ac:dyDescent="0.2">
      <c r="G1873" s="240"/>
    </row>
    <row r="1874" spans="7:7" s="133" customFormat="1" x14ac:dyDescent="0.2">
      <c r="G1874" s="240"/>
    </row>
    <row r="1875" spans="7:7" s="133" customFormat="1" x14ac:dyDescent="0.2">
      <c r="G1875" s="240"/>
    </row>
    <row r="1876" spans="7:7" s="133" customFormat="1" x14ac:dyDescent="0.2">
      <c r="G1876" s="240"/>
    </row>
    <row r="1877" spans="7:7" s="133" customFormat="1" x14ac:dyDescent="0.2">
      <c r="G1877" s="240"/>
    </row>
    <row r="1878" spans="7:7" s="133" customFormat="1" x14ac:dyDescent="0.2">
      <c r="G1878" s="240"/>
    </row>
    <row r="1879" spans="7:7" s="133" customFormat="1" x14ac:dyDescent="0.2">
      <c r="G1879" s="240"/>
    </row>
    <row r="1880" spans="7:7" s="133" customFormat="1" x14ac:dyDescent="0.2">
      <c r="G1880" s="240"/>
    </row>
    <row r="1881" spans="7:7" s="133" customFormat="1" x14ac:dyDescent="0.2">
      <c r="G1881" s="240"/>
    </row>
    <row r="1882" spans="7:7" s="133" customFormat="1" x14ac:dyDescent="0.2">
      <c r="G1882" s="240"/>
    </row>
    <row r="1883" spans="7:7" s="133" customFormat="1" x14ac:dyDescent="0.2">
      <c r="G1883" s="240"/>
    </row>
    <row r="1884" spans="7:7" s="133" customFormat="1" x14ac:dyDescent="0.2">
      <c r="G1884" s="240"/>
    </row>
    <row r="1885" spans="7:7" s="133" customFormat="1" x14ac:dyDescent="0.2">
      <c r="G1885" s="240"/>
    </row>
    <row r="1886" spans="7:7" s="133" customFormat="1" x14ac:dyDescent="0.2">
      <c r="G1886" s="240"/>
    </row>
    <row r="1887" spans="7:7" s="133" customFormat="1" x14ac:dyDescent="0.2">
      <c r="G1887" s="240"/>
    </row>
    <row r="1888" spans="7:7" s="133" customFormat="1" x14ac:dyDescent="0.2">
      <c r="G1888" s="240"/>
    </row>
    <row r="1889" spans="7:7" s="133" customFormat="1" x14ac:dyDescent="0.2">
      <c r="G1889" s="240"/>
    </row>
    <row r="1890" spans="7:7" s="133" customFormat="1" x14ac:dyDescent="0.2">
      <c r="G1890" s="240"/>
    </row>
    <row r="1891" spans="7:7" s="133" customFormat="1" x14ac:dyDescent="0.2">
      <c r="G1891" s="240"/>
    </row>
    <row r="1892" spans="7:7" s="133" customFormat="1" x14ac:dyDescent="0.2">
      <c r="G1892" s="240"/>
    </row>
    <row r="1893" spans="7:7" s="133" customFormat="1" x14ac:dyDescent="0.2">
      <c r="G1893" s="240"/>
    </row>
    <row r="1894" spans="7:7" s="133" customFormat="1" x14ac:dyDescent="0.2">
      <c r="G1894" s="240"/>
    </row>
    <row r="1895" spans="7:7" s="133" customFormat="1" x14ac:dyDescent="0.2">
      <c r="G1895" s="240"/>
    </row>
    <row r="1896" spans="7:7" s="133" customFormat="1" x14ac:dyDescent="0.2">
      <c r="G1896" s="240"/>
    </row>
    <row r="1897" spans="7:7" s="133" customFormat="1" x14ac:dyDescent="0.2">
      <c r="G1897" s="240"/>
    </row>
    <row r="1898" spans="7:7" s="133" customFormat="1" x14ac:dyDescent="0.2">
      <c r="G1898" s="240"/>
    </row>
    <row r="1899" spans="7:7" s="133" customFormat="1" x14ac:dyDescent="0.2">
      <c r="G1899" s="240"/>
    </row>
    <row r="1900" spans="7:7" s="133" customFormat="1" x14ac:dyDescent="0.2">
      <c r="G1900" s="240"/>
    </row>
    <row r="1901" spans="7:7" s="133" customFormat="1" x14ac:dyDescent="0.2">
      <c r="G1901" s="240"/>
    </row>
    <row r="1902" spans="7:7" s="133" customFormat="1" x14ac:dyDescent="0.2">
      <c r="G1902" s="240"/>
    </row>
    <row r="1903" spans="7:7" s="133" customFormat="1" x14ac:dyDescent="0.2">
      <c r="G1903" s="240"/>
    </row>
    <row r="1904" spans="7:7" s="133" customFormat="1" x14ac:dyDescent="0.2">
      <c r="G1904" s="240"/>
    </row>
    <row r="1905" spans="7:7" s="133" customFormat="1" x14ac:dyDescent="0.2">
      <c r="G1905" s="240"/>
    </row>
    <row r="1906" spans="7:7" s="133" customFormat="1" x14ac:dyDescent="0.2">
      <c r="G1906" s="240"/>
    </row>
    <row r="1907" spans="7:7" s="133" customFormat="1" x14ac:dyDescent="0.2">
      <c r="G1907" s="240"/>
    </row>
    <row r="1908" spans="7:7" s="133" customFormat="1" x14ac:dyDescent="0.2">
      <c r="G1908" s="240"/>
    </row>
    <row r="1909" spans="7:7" s="133" customFormat="1" x14ac:dyDescent="0.2">
      <c r="G1909" s="240"/>
    </row>
    <row r="1910" spans="7:7" s="133" customFormat="1" x14ac:dyDescent="0.2">
      <c r="G1910" s="240"/>
    </row>
    <row r="1911" spans="7:7" s="133" customFormat="1" x14ac:dyDescent="0.2">
      <c r="G1911" s="240"/>
    </row>
    <row r="1912" spans="7:7" s="133" customFormat="1" x14ac:dyDescent="0.2">
      <c r="G1912" s="240"/>
    </row>
    <row r="1913" spans="7:7" s="133" customFormat="1" x14ac:dyDescent="0.2">
      <c r="G1913" s="240"/>
    </row>
    <row r="1914" spans="7:7" s="133" customFormat="1" x14ac:dyDescent="0.2">
      <c r="G1914" s="240"/>
    </row>
    <row r="1915" spans="7:7" s="133" customFormat="1" x14ac:dyDescent="0.2">
      <c r="G1915" s="240"/>
    </row>
    <row r="1916" spans="7:7" s="133" customFormat="1" x14ac:dyDescent="0.2">
      <c r="G1916" s="240"/>
    </row>
    <row r="1917" spans="7:7" s="133" customFormat="1" x14ac:dyDescent="0.2">
      <c r="G1917" s="240"/>
    </row>
    <row r="1918" spans="7:7" s="133" customFormat="1" x14ac:dyDescent="0.2">
      <c r="G1918" s="240"/>
    </row>
    <row r="1919" spans="7:7" s="133" customFormat="1" x14ac:dyDescent="0.2">
      <c r="G1919" s="240"/>
    </row>
    <row r="1920" spans="7:7" s="133" customFormat="1" x14ac:dyDescent="0.2">
      <c r="G1920" s="240"/>
    </row>
    <row r="1921" spans="7:7" s="133" customFormat="1" x14ac:dyDescent="0.2">
      <c r="G1921" s="240"/>
    </row>
    <row r="1922" spans="7:7" s="133" customFormat="1" x14ac:dyDescent="0.2">
      <c r="G1922" s="240"/>
    </row>
    <row r="1923" spans="7:7" s="133" customFormat="1" x14ac:dyDescent="0.2">
      <c r="G1923" s="240"/>
    </row>
    <row r="1924" spans="7:7" s="133" customFormat="1" x14ac:dyDescent="0.2">
      <c r="G1924" s="240"/>
    </row>
    <row r="1925" spans="7:7" s="133" customFormat="1" x14ac:dyDescent="0.2">
      <c r="G1925" s="240"/>
    </row>
    <row r="1926" spans="7:7" s="133" customFormat="1" x14ac:dyDescent="0.2">
      <c r="G1926" s="240"/>
    </row>
    <row r="1927" spans="7:7" s="133" customFormat="1" x14ac:dyDescent="0.2">
      <c r="G1927" s="240"/>
    </row>
    <row r="1928" spans="7:7" s="133" customFormat="1" x14ac:dyDescent="0.2">
      <c r="G1928" s="240"/>
    </row>
    <row r="1929" spans="7:7" s="133" customFormat="1" x14ac:dyDescent="0.2">
      <c r="G1929" s="240"/>
    </row>
    <row r="1930" spans="7:7" s="133" customFormat="1" x14ac:dyDescent="0.2">
      <c r="G1930" s="240"/>
    </row>
    <row r="1931" spans="7:7" s="133" customFormat="1" x14ac:dyDescent="0.2">
      <c r="G1931" s="240"/>
    </row>
    <row r="1932" spans="7:7" s="133" customFormat="1" x14ac:dyDescent="0.2">
      <c r="G1932" s="240"/>
    </row>
    <row r="1933" spans="7:7" s="133" customFormat="1" x14ac:dyDescent="0.2">
      <c r="G1933" s="240"/>
    </row>
    <row r="1934" spans="7:7" s="133" customFormat="1" x14ac:dyDescent="0.2">
      <c r="G1934" s="240"/>
    </row>
    <row r="1935" spans="7:7" s="133" customFormat="1" x14ac:dyDescent="0.2">
      <c r="G1935" s="240"/>
    </row>
    <row r="1936" spans="7:7" s="133" customFormat="1" x14ac:dyDescent="0.2">
      <c r="G1936" s="240"/>
    </row>
    <row r="1937" spans="7:7" s="133" customFormat="1" x14ac:dyDescent="0.2">
      <c r="G1937" s="240"/>
    </row>
    <row r="1938" spans="7:7" s="133" customFormat="1" x14ac:dyDescent="0.2">
      <c r="G1938" s="240"/>
    </row>
    <row r="1939" spans="7:7" s="133" customFormat="1" x14ac:dyDescent="0.2">
      <c r="G1939" s="240"/>
    </row>
    <row r="1940" spans="7:7" s="133" customFormat="1" x14ac:dyDescent="0.2">
      <c r="G1940" s="240"/>
    </row>
    <row r="1941" spans="7:7" s="133" customFormat="1" x14ac:dyDescent="0.2">
      <c r="G1941" s="240"/>
    </row>
    <row r="1942" spans="7:7" s="133" customFormat="1" x14ac:dyDescent="0.2">
      <c r="G1942" s="240"/>
    </row>
    <row r="1943" spans="7:7" s="133" customFormat="1" x14ac:dyDescent="0.2">
      <c r="G1943" s="240"/>
    </row>
    <row r="1944" spans="7:7" s="133" customFormat="1" x14ac:dyDescent="0.2">
      <c r="G1944" s="240"/>
    </row>
    <row r="1945" spans="7:7" s="133" customFormat="1" x14ac:dyDescent="0.2">
      <c r="G1945" s="240"/>
    </row>
    <row r="1946" spans="7:7" s="133" customFormat="1" x14ac:dyDescent="0.2">
      <c r="G1946" s="240"/>
    </row>
    <row r="1947" spans="7:7" s="133" customFormat="1" x14ac:dyDescent="0.2">
      <c r="G1947" s="240"/>
    </row>
    <row r="1948" spans="7:7" s="133" customFormat="1" x14ac:dyDescent="0.2">
      <c r="G1948" s="240"/>
    </row>
    <row r="1949" spans="7:7" s="133" customFormat="1" x14ac:dyDescent="0.2">
      <c r="G1949" s="240"/>
    </row>
    <row r="1950" spans="7:7" s="133" customFormat="1" x14ac:dyDescent="0.2">
      <c r="G1950" s="240"/>
    </row>
    <row r="1951" spans="7:7" s="133" customFormat="1" x14ac:dyDescent="0.2">
      <c r="G1951" s="240"/>
    </row>
    <row r="1952" spans="7:7" s="133" customFormat="1" x14ac:dyDescent="0.2">
      <c r="G1952" s="240"/>
    </row>
    <row r="1953" spans="7:7" s="133" customFormat="1" x14ac:dyDescent="0.2">
      <c r="G1953" s="240"/>
    </row>
    <row r="1954" spans="7:7" s="133" customFormat="1" x14ac:dyDescent="0.2">
      <c r="G1954" s="240"/>
    </row>
    <row r="1955" spans="7:7" s="133" customFormat="1" x14ac:dyDescent="0.2">
      <c r="G1955" s="240"/>
    </row>
    <row r="1956" spans="7:7" s="133" customFormat="1" x14ac:dyDescent="0.2">
      <c r="G1956" s="240"/>
    </row>
    <row r="1957" spans="7:7" s="133" customFormat="1" x14ac:dyDescent="0.2">
      <c r="G1957" s="240"/>
    </row>
    <row r="1958" spans="7:7" s="133" customFormat="1" x14ac:dyDescent="0.2">
      <c r="G1958" s="240"/>
    </row>
    <row r="1959" spans="7:7" s="133" customFormat="1" x14ac:dyDescent="0.2">
      <c r="G1959" s="240"/>
    </row>
    <row r="1960" spans="7:7" s="133" customFormat="1" x14ac:dyDescent="0.2">
      <c r="G1960" s="240"/>
    </row>
    <row r="1961" spans="7:7" s="133" customFormat="1" x14ac:dyDescent="0.2">
      <c r="G1961" s="240"/>
    </row>
  </sheetData>
  <sheetProtection selectLockedCells="1"/>
  <mergeCells count="124">
    <mergeCell ref="B79:C79"/>
    <mergeCell ref="B80:C80"/>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B55:C55"/>
    <mergeCell ref="B56:C56"/>
    <mergeCell ref="B57:C57"/>
    <mergeCell ref="B58:C58"/>
    <mergeCell ref="B59:C59"/>
    <mergeCell ref="B60:C60"/>
    <mergeCell ref="G53:G54"/>
    <mergeCell ref="H53:H54"/>
    <mergeCell ref="I53:I54"/>
    <mergeCell ref="J53:J54"/>
    <mergeCell ref="K53:K54"/>
    <mergeCell ref="L53:U53"/>
    <mergeCell ref="A53:A54"/>
    <mergeCell ref="B53:C54"/>
    <mergeCell ref="D53:D54"/>
    <mergeCell ref="E53:E54"/>
    <mergeCell ref="F53:F54"/>
    <mergeCell ref="B48:C48"/>
    <mergeCell ref="B49:C49"/>
    <mergeCell ref="B50:C50"/>
    <mergeCell ref="B51:C51"/>
    <mergeCell ref="B52:C52"/>
    <mergeCell ref="B42:C42"/>
    <mergeCell ref="B43:C43"/>
    <mergeCell ref="B44:C44"/>
    <mergeCell ref="B45:C45"/>
    <mergeCell ref="B46:C46"/>
    <mergeCell ref="B47:C47"/>
    <mergeCell ref="B36:C36"/>
    <mergeCell ref="B37:C37"/>
    <mergeCell ref="B38:C38"/>
    <mergeCell ref="B39:C39"/>
    <mergeCell ref="B40:C40"/>
    <mergeCell ref="B41:C41"/>
    <mergeCell ref="J31:J32"/>
    <mergeCell ref="K31:K32"/>
    <mergeCell ref="L31:U31"/>
    <mergeCell ref="B33:C33"/>
    <mergeCell ref="B34:C34"/>
    <mergeCell ref="B35:C35"/>
    <mergeCell ref="D31:D32"/>
    <mergeCell ref="E31:E32"/>
    <mergeCell ref="F31:F32"/>
    <mergeCell ref="G31:G32"/>
    <mergeCell ref="H31:H32"/>
    <mergeCell ref="I31:I32"/>
    <mergeCell ref="B29:C29"/>
    <mergeCell ref="B30:C30"/>
    <mergeCell ref="A31:A32"/>
    <mergeCell ref="B31:C32"/>
    <mergeCell ref="B23:C23"/>
    <mergeCell ref="B24:C24"/>
    <mergeCell ref="B25:C25"/>
    <mergeCell ref="B26:C26"/>
    <mergeCell ref="B27:C27"/>
    <mergeCell ref="B28:C28"/>
    <mergeCell ref="B17:C17"/>
    <mergeCell ref="B18:C18"/>
    <mergeCell ref="B19:C19"/>
    <mergeCell ref="B20:C20"/>
    <mergeCell ref="B21:C21"/>
    <mergeCell ref="B22:C22"/>
    <mergeCell ref="B11:C11"/>
    <mergeCell ref="B12:C12"/>
    <mergeCell ref="B13:C13"/>
    <mergeCell ref="B14:C14"/>
    <mergeCell ref="B15:C15"/>
    <mergeCell ref="B16:C16"/>
    <mergeCell ref="G9:G10"/>
    <mergeCell ref="H9:H10"/>
    <mergeCell ref="I9:I10"/>
    <mergeCell ref="J9:J10"/>
    <mergeCell ref="K9:K10"/>
    <mergeCell ref="L9:U9"/>
    <mergeCell ref="A7:E7"/>
    <mergeCell ref="F7:J7"/>
    <mergeCell ref="K7:O7"/>
    <mergeCell ref="P7:U7"/>
    <mergeCell ref="A9:A10"/>
    <mergeCell ref="B9:C10"/>
    <mergeCell ref="D9:D10"/>
    <mergeCell ref="E9:E10"/>
    <mergeCell ref="F9:F10"/>
    <mergeCell ref="A8:U8"/>
    <mergeCell ref="A1:F1"/>
    <mergeCell ref="G1:M1"/>
    <mergeCell ref="N1:U1"/>
    <mergeCell ref="A2:F2"/>
    <mergeCell ref="G2:M2"/>
    <mergeCell ref="N2:U2"/>
    <mergeCell ref="G5:I5"/>
    <mergeCell ref="J5:M5"/>
    <mergeCell ref="G6:I6"/>
    <mergeCell ref="L6:M6"/>
    <mergeCell ref="A3:B3"/>
    <mergeCell ref="C3:F3"/>
    <mergeCell ref="G3:H3"/>
    <mergeCell ref="I3:M3"/>
    <mergeCell ref="N3:U3"/>
    <mergeCell ref="A4:B4"/>
    <mergeCell ref="C4:F4"/>
    <mergeCell ref="G4:H4"/>
    <mergeCell ref="I4:M4"/>
    <mergeCell ref="N4:U6"/>
  </mergeCells>
  <pageMargins left="0.24" right="0.25" top="0.95" bottom="0.63" header="0.38" footer="0.25"/>
  <pageSetup scale="70" fitToHeight="0" orientation="landscape"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8" max="20"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A00-000000000000}">
          <x14:formula1>
            <xm:f>Sheet2!$C$2:$C$6</xm:f>
          </x14:formula1>
          <xm:sqref>I11:I30 I55:I79 I33:I52</xm:sqref>
        </x14:dataValidation>
        <x14:dataValidation type="list" allowBlank="1" showInputMessage="1" showErrorMessage="1" xr:uid="{00000000-0002-0000-1A00-000001000000}">
          <x14:formula1>
            <xm:f>Sheet2!$B$2:$B$14</xm:f>
          </x14:formula1>
          <xm:sqref>K11:K30 K33:K52 K55:K79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indexed="13"/>
    <pageSetUpPr fitToPage="1"/>
  </sheetPr>
  <dimension ref="A1:BE67"/>
  <sheetViews>
    <sheetView tabSelected="1" view="pageBreakPreview" zoomScale="75" zoomScaleNormal="85" zoomScaleSheetLayoutView="75" workbookViewId="0">
      <selection activeCell="A14" sqref="A14:XFD43"/>
    </sheetView>
  </sheetViews>
  <sheetFormatPr defaultColWidth="9.140625" defaultRowHeight="15" x14ac:dyDescent="0.2"/>
  <cols>
    <col min="1" max="2" width="13.42578125" style="1" customWidth="1"/>
    <col min="3" max="3" width="6.5703125" style="1" customWidth="1"/>
    <col min="4" max="4" width="5.5703125" style="1" customWidth="1"/>
    <col min="5" max="5" width="7.5703125" style="1" customWidth="1"/>
    <col min="6" max="6" width="7.42578125" style="1" customWidth="1"/>
    <col min="7" max="7" width="5.140625" style="1" customWidth="1"/>
    <col min="8" max="8" width="6.85546875" style="1" customWidth="1"/>
    <col min="9" max="9" width="5.85546875" style="1" customWidth="1"/>
    <col min="10" max="10" width="8.42578125" style="1" customWidth="1"/>
    <col min="11" max="11" width="5.42578125" style="1" customWidth="1"/>
    <col min="12" max="12" width="4.42578125" style="1" customWidth="1"/>
    <col min="13" max="13" width="6.5703125" style="1" customWidth="1"/>
    <col min="14" max="14" width="7.42578125" style="1" customWidth="1"/>
    <col min="15" max="15" width="5.5703125" style="1" customWidth="1"/>
    <col min="16" max="16" width="3.85546875" style="1" customWidth="1"/>
    <col min="17" max="17" width="9.5703125" style="1" customWidth="1"/>
    <col min="18" max="18" width="6.42578125" style="1" customWidth="1"/>
    <col min="19" max="19" width="14" style="1" customWidth="1"/>
    <col min="20" max="21" width="9.28515625" style="1" customWidth="1"/>
    <col min="22" max="22" width="10.85546875" style="1" customWidth="1"/>
    <col min="23" max="23" width="19.42578125" style="1" customWidth="1"/>
    <col min="24" max="27" width="9.28515625" style="1" customWidth="1"/>
    <col min="28" max="28" width="9.28515625" style="2" customWidth="1"/>
    <col min="29" max="29" width="12.28515625" style="12" customWidth="1"/>
    <col min="30" max="30" width="9.28515625" style="11" customWidth="1"/>
    <col min="31" max="31" width="9.5703125" style="11" customWidth="1"/>
    <col min="32" max="33" width="10.42578125" style="12" customWidth="1"/>
    <col min="34" max="35" width="9.42578125" style="12" customWidth="1"/>
    <col min="36" max="36" width="12.140625" style="12" customWidth="1"/>
    <col min="37" max="37" width="11" style="12" customWidth="1"/>
    <col min="38" max="39" width="9.42578125" style="12" customWidth="1"/>
    <col min="40" max="41" width="10.42578125" style="12" customWidth="1"/>
    <col min="42" max="42" width="9.42578125" style="12" customWidth="1"/>
    <col min="43" max="43" width="9.140625" style="12" customWidth="1"/>
    <col min="44" max="44" width="10.42578125" style="12" customWidth="1"/>
    <col min="45" max="45" width="10.5703125" style="12" customWidth="1"/>
    <col min="46" max="46" width="9.42578125" style="12" customWidth="1"/>
    <col min="47" max="47" width="9.140625" style="12" customWidth="1"/>
    <col min="48" max="49" width="10.42578125" style="12" customWidth="1"/>
    <col min="50" max="50" width="9.42578125" style="12" customWidth="1"/>
    <col min="51" max="51" width="9.140625" style="12" customWidth="1"/>
    <col min="52" max="52" width="10.42578125" style="12" customWidth="1"/>
    <col min="53" max="53" width="10.5703125" style="1" customWidth="1"/>
    <col min="54" max="59" width="9.140625" style="1" customWidth="1"/>
    <col min="60" max="16384" width="9.140625" style="1"/>
  </cols>
  <sheetData>
    <row r="1" spans="1:57" ht="9" customHeight="1" x14ac:dyDescent="0.2">
      <c r="A1" s="7"/>
      <c r="B1" s="7"/>
      <c r="C1" s="7"/>
      <c r="D1" s="7"/>
      <c r="E1" s="7"/>
      <c r="F1" s="7"/>
      <c r="G1" s="7"/>
      <c r="H1" s="7"/>
      <c r="I1" s="7"/>
      <c r="J1" s="7"/>
      <c r="K1" s="7"/>
      <c r="L1" s="7"/>
      <c r="M1" s="7"/>
      <c r="N1" s="7"/>
      <c r="O1" s="7"/>
      <c r="P1" s="7"/>
      <c r="Q1" s="7"/>
      <c r="R1" s="7"/>
      <c r="S1" s="7"/>
      <c r="T1" s="7"/>
      <c r="U1" s="7"/>
      <c r="V1" s="7"/>
      <c r="W1" s="7"/>
      <c r="X1" s="7"/>
      <c r="Y1" s="7"/>
      <c r="Z1" s="7"/>
      <c r="AA1" s="7"/>
      <c r="AC1" s="10"/>
      <c r="AD1" s="10"/>
      <c r="AF1" s="10"/>
      <c r="AG1" s="10"/>
    </row>
    <row r="2" spans="1:57" ht="17.45" customHeight="1" x14ac:dyDescent="0.25">
      <c r="A2" s="528" t="s">
        <v>0</v>
      </c>
      <c r="B2" s="528"/>
      <c r="C2" s="528"/>
      <c r="D2" s="528"/>
      <c r="E2" s="528"/>
      <c r="F2" s="528"/>
      <c r="G2" s="528"/>
      <c r="H2" s="528"/>
      <c r="I2" s="528"/>
      <c r="J2" s="528"/>
      <c r="K2" s="528"/>
      <c r="L2" s="528"/>
      <c r="M2" s="528"/>
      <c r="N2" s="528"/>
      <c r="O2" s="528"/>
      <c r="P2" s="528"/>
      <c r="Q2" s="528"/>
      <c r="R2" s="528"/>
      <c r="S2" s="528"/>
      <c r="T2" s="528"/>
      <c r="U2" s="7"/>
      <c r="V2" s="7"/>
      <c r="W2" s="7"/>
      <c r="X2" s="7"/>
      <c r="Y2" s="7"/>
      <c r="Z2" s="7"/>
      <c r="AA2" s="7"/>
      <c r="AC2" s="10"/>
      <c r="AD2" s="10"/>
      <c r="AF2" s="10"/>
      <c r="AG2" s="10"/>
    </row>
    <row r="3" spans="1:57" ht="5.0999999999999996"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C3" s="10"/>
      <c r="AD3" s="10"/>
      <c r="AF3" s="10"/>
      <c r="AG3" s="10"/>
    </row>
    <row r="4" spans="1:57" ht="30.6" customHeight="1" x14ac:dyDescent="0.2">
      <c r="A4" s="529" t="s">
        <v>45</v>
      </c>
      <c r="B4" s="529"/>
      <c r="C4" s="503"/>
      <c r="D4" s="503"/>
      <c r="E4" s="503"/>
      <c r="F4" s="503"/>
      <c r="G4" s="503"/>
      <c r="H4" s="503"/>
      <c r="I4" s="280" t="s">
        <v>134</v>
      </c>
      <c r="J4" s="280"/>
      <c r="K4" s="281"/>
      <c r="L4" s="281"/>
      <c r="M4" s="503"/>
      <c r="N4" s="541"/>
      <c r="O4" s="541"/>
      <c r="P4" s="541"/>
      <c r="Q4" s="279" t="s">
        <v>90</v>
      </c>
      <c r="R4" s="539"/>
      <c r="S4" s="540"/>
      <c r="T4" s="540"/>
      <c r="U4" s="25"/>
      <c r="V4" s="25"/>
      <c r="W4" s="25"/>
      <c r="X4" s="25"/>
      <c r="Y4" s="25"/>
      <c r="Z4" s="25"/>
      <c r="AA4" s="25"/>
      <c r="AC4" s="10"/>
      <c r="AD4" s="10"/>
      <c r="AF4" s="10"/>
      <c r="AG4" s="10"/>
    </row>
    <row r="5" spans="1:57" s="27" customFormat="1" ht="29.45" customHeight="1" x14ac:dyDescent="0.2">
      <c r="A5" s="530" t="s">
        <v>65</v>
      </c>
      <c r="B5" s="530"/>
      <c r="C5" s="500"/>
      <c r="D5" s="501"/>
      <c r="E5" s="501"/>
      <c r="F5" s="501"/>
      <c r="G5" s="501"/>
      <c r="H5" s="502"/>
      <c r="I5" s="548" t="s">
        <v>46</v>
      </c>
      <c r="J5" s="549"/>
      <c r="K5" s="549"/>
      <c r="L5" s="550"/>
      <c r="M5" s="476"/>
      <c r="N5" s="552"/>
      <c r="O5" s="552"/>
      <c r="P5" s="553"/>
      <c r="Q5" s="485" t="s">
        <v>102</v>
      </c>
      <c r="R5" s="475"/>
      <c r="S5" s="531"/>
      <c r="T5" s="532"/>
      <c r="U5" s="25"/>
      <c r="V5" s="25"/>
      <c r="W5" s="25"/>
      <c r="X5" s="25"/>
      <c r="Y5" s="25"/>
      <c r="Z5" s="25"/>
      <c r="AA5" s="25"/>
      <c r="AB5" s="2"/>
      <c r="AC5" s="10"/>
      <c r="AD5" s="10"/>
      <c r="AE5" s="11"/>
      <c r="AF5" s="10"/>
      <c r="AG5" s="10"/>
      <c r="AH5" s="12"/>
      <c r="AI5" s="12"/>
      <c r="AJ5" s="12"/>
      <c r="AK5" s="12"/>
      <c r="AL5" s="12"/>
      <c r="AM5" s="12"/>
      <c r="AN5" s="12"/>
      <c r="AO5" s="12"/>
      <c r="AP5" s="12"/>
      <c r="AQ5" s="12"/>
      <c r="AR5" s="12"/>
      <c r="AS5" s="12"/>
      <c r="AT5" s="12"/>
      <c r="AU5" s="12"/>
      <c r="AV5" s="12"/>
      <c r="AW5" s="12"/>
      <c r="AX5" s="12"/>
      <c r="AY5" s="12"/>
      <c r="AZ5" s="12"/>
      <c r="BA5" s="1"/>
    </row>
    <row r="6" spans="1:57" ht="30.75" customHeight="1" x14ac:dyDescent="0.2">
      <c r="A6" s="529" t="s">
        <v>47</v>
      </c>
      <c r="B6" s="529"/>
      <c r="C6" s="476"/>
      <c r="D6" s="515"/>
      <c r="E6" s="515"/>
      <c r="F6" s="515"/>
      <c r="G6" s="477"/>
      <c r="H6" s="475"/>
      <c r="I6" s="514" t="s">
        <v>103</v>
      </c>
      <c r="J6" s="477"/>
      <c r="K6" s="477"/>
      <c r="L6" s="475"/>
      <c r="M6" s="562"/>
      <c r="N6" s="563"/>
      <c r="O6" s="563"/>
      <c r="P6" s="564"/>
      <c r="Q6" s="561" t="s">
        <v>131</v>
      </c>
      <c r="R6" s="475"/>
      <c r="S6" s="503"/>
      <c r="T6" s="504"/>
      <c r="U6" s="25"/>
      <c r="V6" s="25"/>
      <c r="W6" s="25"/>
      <c r="X6" s="25"/>
      <c r="Y6" s="25"/>
      <c r="Z6" s="25"/>
      <c r="AA6" s="25"/>
      <c r="AD6" s="10"/>
      <c r="AF6" s="10"/>
      <c r="AG6" s="10"/>
    </row>
    <row r="7" spans="1:57" ht="30.6" customHeight="1" x14ac:dyDescent="0.2">
      <c r="A7" s="474" t="s">
        <v>1</v>
      </c>
      <c r="B7" s="475"/>
      <c r="C7" s="476"/>
      <c r="D7" s="477"/>
      <c r="E7" s="477"/>
      <c r="F7" s="477"/>
      <c r="G7" s="477"/>
      <c r="H7" s="475"/>
      <c r="I7" s="485" t="s">
        <v>184</v>
      </c>
      <c r="J7" s="477"/>
      <c r="K7" s="477"/>
      <c r="L7" s="477"/>
      <c r="M7" s="494">
        <f>'Disallowed Claims Summary'!D6</f>
        <v>0</v>
      </c>
      <c r="N7" s="495"/>
      <c r="O7" s="495"/>
      <c r="P7" s="496"/>
      <c r="Q7" s="551" t="s">
        <v>197</v>
      </c>
      <c r="R7" s="501"/>
      <c r="S7" s="502"/>
      <c r="T7" s="283">
        <f>'Disallowed Claims Summary'!A6</f>
        <v>0</v>
      </c>
      <c r="U7" s="25"/>
      <c r="V7" s="25"/>
      <c r="W7" s="25"/>
      <c r="X7" s="25"/>
      <c r="Y7" s="25"/>
      <c r="Z7" s="25"/>
      <c r="AA7" s="25"/>
      <c r="AC7" s="10"/>
      <c r="AD7" s="10"/>
      <c r="AF7" s="10"/>
      <c r="AG7" s="10"/>
    </row>
    <row r="8" spans="1:57" s="27" customFormat="1" ht="40.35" customHeight="1" x14ac:dyDescent="0.2">
      <c r="A8" s="486" t="s">
        <v>3</v>
      </c>
      <c r="B8" s="486"/>
      <c r="C8" s="568"/>
      <c r="D8" s="569"/>
      <c r="E8" s="570"/>
      <c r="F8" s="567" t="s">
        <v>51</v>
      </c>
      <c r="G8" s="513"/>
      <c r="H8" s="484"/>
      <c r="I8" s="509"/>
      <c r="J8" s="510"/>
      <c r="K8" s="510"/>
      <c r="L8" s="510"/>
      <c r="M8" s="285" t="s">
        <v>4</v>
      </c>
      <c r="N8" s="478"/>
      <c r="O8" s="479"/>
      <c r="P8" s="479"/>
      <c r="Q8" s="505" t="s">
        <v>198</v>
      </c>
      <c r="R8" s="506"/>
      <c r="S8" s="507"/>
      <c r="T8" s="286">
        <f>AD14</f>
        <v>0</v>
      </c>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26"/>
      <c r="BC8" s="26"/>
      <c r="BD8" s="26"/>
    </row>
    <row r="9" spans="1:57" s="27" customFormat="1" ht="51.6" customHeight="1" x14ac:dyDescent="0.25">
      <c r="A9" s="485" t="s">
        <v>137</v>
      </c>
      <c r="B9" s="475"/>
      <c r="C9" s="318"/>
      <c r="D9" s="560" t="s">
        <v>138</v>
      </c>
      <c r="E9" s="477"/>
      <c r="F9" s="501"/>
      <c r="G9" s="552"/>
      <c r="H9" s="553"/>
      <c r="I9" s="288"/>
      <c r="J9" s="497" t="s">
        <v>31</v>
      </c>
      <c r="K9" s="498"/>
      <c r="L9" s="499"/>
      <c r="M9" s="317"/>
      <c r="N9" s="554" t="s">
        <v>188</v>
      </c>
      <c r="O9" s="555"/>
      <c r="P9" s="556"/>
      <c r="Q9" s="557"/>
      <c r="R9" s="558"/>
      <c r="S9" s="558"/>
      <c r="T9" s="559"/>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26"/>
      <c r="BC9" s="26"/>
      <c r="BD9" s="26"/>
    </row>
    <row r="10" spans="1:57" s="27" customFormat="1" ht="27.6" customHeight="1" x14ac:dyDescent="0.2">
      <c r="A10" s="565" t="s">
        <v>139</v>
      </c>
      <c r="B10" s="566"/>
      <c r="C10" s="566"/>
      <c r="D10" s="566"/>
      <c r="E10" s="566"/>
      <c r="F10" s="566"/>
      <c r="G10" s="566"/>
      <c r="H10" s="566"/>
      <c r="I10" s="566"/>
      <c r="J10" s="541"/>
      <c r="K10" s="204" t="s">
        <v>15</v>
      </c>
      <c r="L10" s="205"/>
      <c r="M10" s="204" t="s">
        <v>81</v>
      </c>
      <c r="N10" s="284" t="s">
        <v>226</v>
      </c>
      <c r="O10" s="516" t="s">
        <v>100</v>
      </c>
      <c r="P10" s="517"/>
      <c r="Q10" s="517"/>
      <c r="R10" s="517"/>
      <c r="S10" s="517"/>
      <c r="T10" s="517"/>
      <c r="U10" s="7"/>
      <c r="V10" s="7"/>
      <c r="W10" s="7"/>
      <c r="X10" s="7"/>
      <c r="Y10" s="7"/>
      <c r="Z10" s="7"/>
      <c r="AA10" s="7"/>
      <c r="AB10" s="2"/>
      <c r="AC10" s="12"/>
      <c r="AD10" s="11"/>
      <c r="AE10" s="11"/>
      <c r="AF10" s="12"/>
      <c r="AG10" s="12"/>
      <c r="AH10" s="12"/>
      <c r="AI10" s="12"/>
      <c r="AJ10" s="12"/>
      <c r="AK10" s="12"/>
      <c r="AL10" s="12"/>
      <c r="AM10" s="12"/>
      <c r="AN10" s="12"/>
      <c r="AO10" s="12"/>
      <c r="AP10" s="12"/>
      <c r="AQ10" s="12"/>
      <c r="AR10" s="12"/>
      <c r="AS10" s="12"/>
      <c r="AT10" s="12"/>
      <c r="AU10" s="12"/>
      <c r="AV10" s="12"/>
      <c r="AW10" s="12"/>
      <c r="AX10" s="12"/>
      <c r="AY10" s="12"/>
      <c r="AZ10" s="12"/>
      <c r="BA10" s="1"/>
    </row>
    <row r="11" spans="1:57" ht="29.45" customHeight="1" x14ac:dyDescent="0.2">
      <c r="A11" s="332"/>
      <c r="B11" s="333"/>
      <c r="C11" s="333"/>
      <c r="D11" s="333"/>
      <c r="E11" s="333"/>
      <c r="F11" s="333"/>
      <c r="G11" s="333"/>
      <c r="H11" s="333"/>
      <c r="I11" s="333"/>
      <c r="J11" s="334"/>
      <c r="K11" s="334"/>
      <c r="L11" s="334"/>
      <c r="M11" s="334"/>
      <c r="N11" s="335"/>
      <c r="O11" s="518"/>
      <c r="P11" s="519"/>
      <c r="Q11" s="519"/>
      <c r="R11" s="519"/>
      <c r="S11" s="519"/>
      <c r="T11" s="519"/>
    </row>
    <row r="12" spans="1:57" ht="76.5" customHeight="1" x14ac:dyDescent="0.2">
      <c r="A12" s="323" t="s">
        <v>104</v>
      </c>
      <c r="B12" s="324" t="s">
        <v>216</v>
      </c>
      <c r="C12" s="511" t="s">
        <v>217</v>
      </c>
      <c r="D12" s="484"/>
      <c r="E12" s="481" t="s">
        <v>185</v>
      </c>
      <c r="F12" s="482"/>
      <c r="G12" s="512" t="s">
        <v>186</v>
      </c>
      <c r="H12" s="513"/>
      <c r="I12" s="484"/>
      <c r="J12" s="480" t="s">
        <v>193</v>
      </c>
      <c r="K12" s="481"/>
      <c r="L12" s="482"/>
      <c r="M12" s="483" t="s">
        <v>178</v>
      </c>
      <c r="N12" s="484"/>
      <c r="O12" s="518"/>
      <c r="P12" s="519"/>
      <c r="Q12" s="519"/>
      <c r="R12" s="519"/>
      <c r="S12" s="519"/>
      <c r="T12" s="519"/>
      <c r="U12" s="100"/>
      <c r="V12" s="100"/>
      <c r="W12" s="100"/>
      <c r="X12" s="100"/>
      <c r="AC12" s="103"/>
      <c r="AD12" s="107"/>
      <c r="AE12" s="18"/>
      <c r="AF12" s="18"/>
      <c r="AG12" s="15"/>
      <c r="AH12" s="15"/>
      <c r="AI12" s="15"/>
      <c r="AJ12" s="15"/>
      <c r="AK12" s="15"/>
      <c r="AL12" s="15"/>
      <c r="AM12" s="15"/>
      <c r="AN12" s="15"/>
      <c r="AO12" s="15"/>
      <c r="AP12" s="15"/>
      <c r="AQ12" s="15"/>
      <c r="AR12" s="15"/>
      <c r="AS12" s="15"/>
      <c r="AT12" s="15"/>
      <c r="AU12" s="15"/>
      <c r="AV12" s="15"/>
      <c r="AW12" s="15"/>
      <c r="AX12" s="15"/>
      <c r="AY12" s="15"/>
      <c r="AZ12" s="15"/>
      <c r="BA12" s="4"/>
    </row>
    <row r="13" spans="1:57" ht="50.1" customHeight="1" x14ac:dyDescent="0.2">
      <c r="A13" s="287" t="str">
        <f>IF(AB42=0,"",AB42)</f>
        <v/>
      </c>
      <c r="B13" s="325" t="str">
        <f>IF(A13&lt;90%,"yes","no")</f>
        <v>no</v>
      </c>
      <c r="C13" s="546" t="str">
        <f>IF(E13&gt; 5%,"yes","no")</f>
        <v>yes</v>
      </c>
      <c r="D13" s="547"/>
      <c r="E13" s="522" t="str">
        <f>'Disallowed Claims Summary'!H6</f>
        <v>0%</v>
      </c>
      <c r="F13" s="523"/>
      <c r="G13" s="487">
        <f>V39</f>
        <v>0</v>
      </c>
      <c r="H13" s="488"/>
      <c r="I13" s="489"/>
      <c r="J13" s="490" t="e">
        <f>IF(V41=0,"0%",V41)</f>
        <v>#DIV/0!</v>
      </c>
      <c r="K13" s="491"/>
      <c r="L13" s="492"/>
      <c r="M13" s="493">
        <f>COUNTIF(Y17:Y38,"&gt;89.45%")</f>
        <v>0</v>
      </c>
      <c r="N13" s="489"/>
      <c r="O13" s="520"/>
      <c r="P13" s="521"/>
      <c r="Q13" s="521"/>
      <c r="R13" s="521"/>
      <c r="S13" s="521"/>
      <c r="T13" s="521"/>
      <c r="U13" s="112"/>
      <c r="V13" s="112"/>
      <c r="W13" s="112"/>
      <c r="X13" s="112"/>
      <c r="Y13" s="112"/>
      <c r="Z13" s="112"/>
      <c r="AA13" s="112"/>
      <c r="AB13" s="102"/>
      <c r="AC13" s="16"/>
      <c r="AF13" s="440"/>
      <c r="AG13" s="441"/>
      <c r="BD13" s="27"/>
    </row>
    <row r="14" spans="1:57" s="4" customFormat="1" ht="37.5" hidden="1" customHeight="1" x14ac:dyDescent="0.2">
      <c r="A14" s="535" t="s">
        <v>106</v>
      </c>
      <c r="B14" s="535"/>
      <c r="C14" s="536"/>
      <c r="D14" s="536"/>
      <c r="E14" s="537"/>
      <c r="F14" s="537"/>
      <c r="G14" s="537"/>
      <c r="H14" s="536"/>
      <c r="I14" s="536"/>
      <c r="J14" s="536"/>
      <c r="K14" s="537"/>
      <c r="L14" s="537"/>
      <c r="M14" s="537"/>
      <c r="N14" s="537"/>
      <c r="O14" s="537"/>
      <c r="P14" s="537"/>
      <c r="Q14" s="537"/>
      <c r="R14" s="537"/>
      <c r="S14" s="537"/>
      <c r="T14" s="537"/>
      <c r="U14" s="7"/>
      <c r="V14" s="295" t="s">
        <v>196</v>
      </c>
      <c r="W14" s="7"/>
      <c r="X14" s="100"/>
      <c r="Y14" s="270" t="s">
        <v>179</v>
      </c>
      <c r="Z14" s="100"/>
      <c r="AA14" s="105" t="e">
        <f>AG14/AF14</f>
        <v>#DIV/0!</v>
      </c>
      <c r="AB14" s="184"/>
      <c r="AC14" s="201"/>
      <c r="AD14" s="184">
        <f>COUNT(A16:A37)</f>
        <v>0</v>
      </c>
      <c r="AE14" s="11"/>
      <c r="AF14" s="12"/>
      <c r="AG14" s="12"/>
      <c r="AH14" s="12"/>
      <c r="AI14" s="12"/>
      <c r="AJ14" s="12"/>
      <c r="AK14" s="12"/>
      <c r="AL14" s="12"/>
      <c r="AM14" s="12"/>
      <c r="AN14" s="12"/>
      <c r="AO14" s="12"/>
      <c r="AP14" s="12"/>
      <c r="AQ14" s="12"/>
      <c r="AR14" s="12"/>
      <c r="AS14" s="12"/>
      <c r="AT14" s="12"/>
      <c r="AU14" s="12"/>
      <c r="AV14" s="12"/>
      <c r="AW14" s="12"/>
      <c r="AX14" s="12"/>
      <c r="AY14" s="12"/>
      <c r="AZ14" s="12"/>
      <c r="BA14" s="1"/>
      <c r="BB14" s="1"/>
      <c r="BC14" s="1"/>
      <c r="BD14" s="1"/>
    </row>
    <row r="15" spans="1:57" ht="31.35" hidden="1" customHeight="1" x14ac:dyDescent="0.2">
      <c r="A15" s="185"/>
      <c r="B15" s="186"/>
      <c r="C15" s="508" t="s">
        <v>5</v>
      </c>
      <c r="D15" s="461"/>
      <c r="E15" s="460" t="s">
        <v>6</v>
      </c>
      <c r="F15" s="508"/>
      <c r="G15" s="461"/>
      <c r="H15" s="460" t="s">
        <v>7</v>
      </c>
      <c r="I15" s="461"/>
      <c r="J15" s="460" t="s">
        <v>8</v>
      </c>
      <c r="K15" s="508"/>
      <c r="L15" s="461"/>
      <c r="M15" s="460" t="s">
        <v>54</v>
      </c>
      <c r="N15" s="461"/>
      <c r="O15" s="460" t="s">
        <v>107</v>
      </c>
      <c r="P15" s="545"/>
      <c r="Q15" s="187"/>
      <c r="R15" s="273"/>
      <c r="S15" s="273"/>
      <c r="T15" s="273"/>
      <c r="U15" s="7"/>
      <c r="V15" s="275" t="s">
        <v>183</v>
      </c>
      <c r="W15" s="275"/>
      <c r="X15" s="275"/>
      <c r="Y15" s="275"/>
      <c r="Z15" s="7"/>
      <c r="AA15" s="7"/>
      <c r="AB15" s="184"/>
      <c r="AC15" s="201"/>
      <c r="AD15" s="201"/>
      <c r="BE15" s="1" t="s">
        <v>161</v>
      </c>
    </row>
    <row r="16" spans="1:57" ht="27" hidden="1" customHeight="1" x14ac:dyDescent="0.2">
      <c r="A16" s="20" t="str">
        <f t="shared" ref="A16:A21" si="0">IF(AB17=0,"",AB17)</f>
        <v/>
      </c>
      <c r="B16" s="189"/>
      <c r="C16" s="533"/>
      <c r="D16" s="534"/>
      <c r="E16" s="471"/>
      <c r="F16" s="473"/>
      <c r="G16" s="472"/>
      <c r="H16" s="471"/>
      <c r="I16" s="472"/>
      <c r="J16" s="533"/>
      <c r="K16" s="538"/>
      <c r="L16" s="534"/>
      <c r="M16" s="465"/>
      <c r="N16" s="466"/>
      <c r="O16" s="571"/>
      <c r="P16" s="572"/>
      <c r="Q16" s="195"/>
      <c r="R16" s="271"/>
      <c r="S16" s="271"/>
      <c r="T16" s="271"/>
      <c r="U16" s="100"/>
      <c r="V16" s="100" t="s">
        <v>174</v>
      </c>
      <c r="W16" s="100" t="s">
        <v>175</v>
      </c>
      <c r="X16" s="100" t="s">
        <v>176</v>
      </c>
      <c r="Y16" s="100" t="s">
        <v>177</v>
      </c>
      <c r="Z16" s="100"/>
      <c r="AA16" s="100"/>
      <c r="AB16" s="188"/>
      <c r="AC16" s="542" t="s">
        <v>26</v>
      </c>
      <c r="AD16" s="543"/>
      <c r="AE16" s="544"/>
      <c r="AF16" s="122" t="s">
        <v>9</v>
      </c>
      <c r="AG16" s="542" t="s">
        <v>10</v>
      </c>
      <c r="AH16" s="543"/>
      <c r="AI16" s="544"/>
      <c r="AJ16" s="122" t="s">
        <v>11</v>
      </c>
      <c r="AK16" s="542" t="s">
        <v>12</v>
      </c>
      <c r="AL16" s="543"/>
      <c r="AM16" s="544"/>
      <c r="AN16" s="122" t="s">
        <v>13</v>
      </c>
      <c r="AO16" s="542" t="s">
        <v>8</v>
      </c>
      <c r="AP16" s="543"/>
      <c r="AQ16" s="544"/>
      <c r="AR16" s="122" t="s">
        <v>93</v>
      </c>
      <c r="AS16" s="542" t="s">
        <v>54</v>
      </c>
      <c r="AT16" s="543"/>
      <c r="AU16" s="544"/>
      <c r="AV16" s="122" t="s">
        <v>94</v>
      </c>
      <c r="AW16" s="542" t="s">
        <v>95</v>
      </c>
      <c r="AX16" s="543"/>
      <c r="AY16" s="544"/>
      <c r="AZ16" s="122" t="s">
        <v>98</v>
      </c>
      <c r="BA16" s="1" t="s">
        <v>162</v>
      </c>
      <c r="BB16" s="1" t="s">
        <v>163</v>
      </c>
      <c r="BC16" s="1" t="s">
        <v>164</v>
      </c>
      <c r="BD16" s="1" t="s">
        <v>165</v>
      </c>
    </row>
    <row r="17" spans="1:56" ht="15" hidden="1" customHeight="1" x14ac:dyDescent="0.2">
      <c r="A17" s="20" t="str">
        <f t="shared" si="0"/>
        <v/>
      </c>
      <c r="B17" s="171"/>
      <c r="C17" s="533" t="str">
        <f>'1'!O$23</f>
        <v/>
      </c>
      <c r="D17" s="534"/>
      <c r="E17" s="471" t="str">
        <f>'1'!O$37</f>
        <v/>
      </c>
      <c r="F17" s="473"/>
      <c r="G17" s="472"/>
      <c r="H17" s="471" t="str">
        <f>'1'!O$51</f>
        <v/>
      </c>
      <c r="I17" s="472"/>
      <c r="J17" s="533" t="str">
        <f>'1'!O$65</f>
        <v/>
      </c>
      <c r="K17" s="538"/>
      <c r="L17" s="534"/>
      <c r="M17" s="465" t="str">
        <f>'1'!O$73</f>
        <v/>
      </c>
      <c r="N17" s="466"/>
      <c r="O17" s="465" t="str">
        <f>'1'!O$82</f>
        <v/>
      </c>
      <c r="P17" s="466"/>
      <c r="Q17" s="411"/>
      <c r="R17" s="274"/>
      <c r="S17" s="274"/>
      <c r="T17" s="274"/>
      <c r="U17" s="196">
        <v>1</v>
      </c>
      <c r="V17" s="269">
        <f>SUM(AC17+AG17+AK17+AO17+AS17+AW17)</f>
        <v>0</v>
      </c>
      <c r="W17" s="269">
        <f>SUM(AD17+AH17+AL17+AP17+AT17+AX17)</f>
        <v>0</v>
      </c>
      <c r="X17" s="269">
        <f>SUM(V17:W17)</f>
        <v>0</v>
      </c>
      <c r="Y17" s="177" t="e">
        <f>V17/X17</f>
        <v>#DIV/0!</v>
      </c>
      <c r="Z17" s="177"/>
      <c r="AA17" s="112"/>
      <c r="AB17" s="24">
        <f>'1'!$B$2</f>
        <v>0</v>
      </c>
      <c r="AC17" s="121">
        <f>'1'!N20</f>
        <v>0</v>
      </c>
      <c r="AD17" s="121">
        <f>'1'!O20</f>
        <v>0</v>
      </c>
      <c r="AE17" s="121">
        <f>'1'!P20</f>
        <v>0</v>
      </c>
      <c r="AF17" s="13">
        <f t="shared" ref="AF17:AF25" si="1">SUM(AC17:AD17)</f>
        <v>0</v>
      </c>
      <c r="AG17" s="14">
        <f>'1'!N34</f>
        <v>0</v>
      </c>
      <c r="AH17" s="14">
        <f>'1'!O34</f>
        <v>0</v>
      </c>
      <c r="AI17" s="14">
        <f>'1'!P34</f>
        <v>0</v>
      </c>
      <c r="AJ17" s="13">
        <f>SUM(AG17:AH17)</f>
        <v>0</v>
      </c>
      <c r="AK17" s="190">
        <f>'1'!N$48</f>
        <v>0</v>
      </c>
      <c r="AL17" s="190">
        <f>'1'!O$48</f>
        <v>0</v>
      </c>
      <c r="AM17" s="190">
        <f>'1'!P$48</f>
        <v>0</v>
      </c>
      <c r="AN17" s="13">
        <f>SUM(AK17:AL17)</f>
        <v>0</v>
      </c>
      <c r="AO17" s="14">
        <f>'1'!N$62</f>
        <v>0</v>
      </c>
      <c r="AP17" s="14">
        <f>'1'!O$62</f>
        <v>0</v>
      </c>
      <c r="AQ17" s="14">
        <f>'1'!P$62</f>
        <v>0</v>
      </c>
      <c r="AR17" s="13">
        <f>SUM(AO17:AP17)</f>
        <v>0</v>
      </c>
      <c r="AS17" s="14">
        <f>'1'!N$70</f>
        <v>0</v>
      </c>
      <c r="AT17" s="14">
        <f>'1'!O$70</f>
        <v>0</v>
      </c>
      <c r="AU17" s="14">
        <f>'1'!P$70</f>
        <v>0</v>
      </c>
      <c r="AV17" s="13">
        <f>SUM(AS17:AT17)</f>
        <v>0</v>
      </c>
      <c r="AW17" s="14">
        <f>'1'!N$79</f>
        <v>0</v>
      </c>
      <c r="AX17" s="14">
        <f>'1'!O$79</f>
        <v>0</v>
      </c>
      <c r="AY17" s="14">
        <f>'1'!P$79</f>
        <v>0</v>
      </c>
      <c r="AZ17" s="13">
        <f>SUM(AW17:AX17)</f>
        <v>0</v>
      </c>
      <c r="BA17" s="249">
        <f t="shared" ref="BA17:BA38" si="2">AC17+AG17+AK17+AO17+AS17+AW17</f>
        <v>0</v>
      </c>
      <c r="BB17" s="249">
        <f t="shared" ref="BB17:BB38" si="3">AD17+AH17+AL17+AP17+AT17+AX17</f>
        <v>0</v>
      </c>
      <c r="BC17" s="249">
        <f>SUM(BA17:BB17)</f>
        <v>0</v>
      </c>
      <c r="BD17" s="250" t="e">
        <f>BA17/BC17</f>
        <v>#DIV/0!</v>
      </c>
    </row>
    <row r="18" spans="1:56" ht="15" hidden="1" customHeight="1" x14ac:dyDescent="0.2">
      <c r="A18" s="20" t="str">
        <f t="shared" si="0"/>
        <v/>
      </c>
      <c r="B18" s="171"/>
      <c r="C18" s="533" t="str">
        <f>'2'!O$23</f>
        <v/>
      </c>
      <c r="D18" s="534"/>
      <c r="E18" s="471" t="str">
        <f>'2'!O$37</f>
        <v/>
      </c>
      <c r="F18" s="473"/>
      <c r="G18" s="472"/>
      <c r="H18" s="471" t="str">
        <f>'2'!O$49</f>
        <v/>
      </c>
      <c r="I18" s="472"/>
      <c r="J18" s="425" t="str">
        <f>'2'!O$65</f>
        <v/>
      </c>
      <c r="K18" s="427"/>
      <c r="L18" s="426"/>
      <c r="M18" s="471" t="str">
        <f>'2'!O$73</f>
        <v/>
      </c>
      <c r="N18" s="475"/>
      <c r="O18" s="444" t="str">
        <f>'2'!O$82</f>
        <v/>
      </c>
      <c r="P18" s="444"/>
      <c r="Q18" s="411"/>
      <c r="R18" s="274"/>
      <c r="S18" s="274"/>
      <c r="T18" s="274"/>
      <c r="U18" s="112">
        <v>2</v>
      </c>
      <c r="V18" s="269">
        <f t="shared" ref="V18:V38" si="4">SUM(AC18+AG18+AK18+AO18+AS18+AW18)</f>
        <v>0</v>
      </c>
      <c r="W18" s="269">
        <f t="shared" ref="W18:W38" si="5">SUM(AD18+AH18+AL18+AP18+AT18+AX18)</f>
        <v>0</v>
      </c>
      <c r="X18" s="269">
        <f t="shared" ref="X18:X38" si="6">SUM(V18:W18)</f>
        <v>0</v>
      </c>
      <c r="Y18" s="177" t="e">
        <f t="shared" ref="Y18:Y38" si="7">V18/X18</f>
        <v>#DIV/0!</v>
      </c>
      <c r="Z18" s="112"/>
      <c r="AB18" s="24">
        <f>'2'!$B$2</f>
        <v>0</v>
      </c>
      <c r="AC18" s="121">
        <f>'2'!N20</f>
        <v>0</v>
      </c>
      <c r="AD18" s="121">
        <f>'2'!O20</f>
        <v>0</v>
      </c>
      <c r="AE18" s="121">
        <f>'2'!P20</f>
        <v>0</v>
      </c>
      <c r="AF18" s="13">
        <f t="shared" si="1"/>
        <v>0</v>
      </c>
      <c r="AG18" s="14">
        <f>'2'!N34</f>
        <v>0</v>
      </c>
      <c r="AH18" s="14">
        <f>'2'!O34</f>
        <v>0</v>
      </c>
      <c r="AI18" s="14">
        <f>'2'!P34</f>
        <v>0</v>
      </c>
      <c r="AJ18" s="13">
        <f t="shared" ref="AJ18:AJ38" si="8">SUM(AG18:AH18)</f>
        <v>0</v>
      </c>
      <c r="AK18" s="190">
        <f>'2'!N$48</f>
        <v>0</v>
      </c>
      <c r="AL18" s="190">
        <f>'2'!O$48</f>
        <v>0</v>
      </c>
      <c r="AM18" s="190">
        <f>'2'!P$48</f>
        <v>0</v>
      </c>
      <c r="AN18" s="13">
        <f t="shared" ref="AN18:AN38" si="9">SUM(AK18:AL18)</f>
        <v>0</v>
      </c>
      <c r="AO18" s="190">
        <f>'2'!N$62</f>
        <v>0</v>
      </c>
      <c r="AP18" s="190">
        <f>'2'!O$62</f>
        <v>0</v>
      </c>
      <c r="AQ18" s="190">
        <f>'2'!P$62</f>
        <v>0</v>
      </c>
      <c r="AR18" s="13">
        <f t="shared" ref="AR18:AR38" si="10">SUM(AO18:AP18)</f>
        <v>0</v>
      </c>
      <c r="AS18" s="190">
        <f>'2'!N$70</f>
        <v>0</v>
      </c>
      <c r="AT18" s="190">
        <f>'2'!O$70</f>
        <v>0</v>
      </c>
      <c r="AU18" s="190">
        <f>'2'!P$70</f>
        <v>0</v>
      </c>
      <c r="AV18" s="13">
        <f t="shared" ref="AV18:AV38" si="11">SUM(AS18:AT18)</f>
        <v>0</v>
      </c>
      <c r="AW18" s="190">
        <f>'2'!N$79</f>
        <v>0</v>
      </c>
      <c r="AX18" s="190">
        <f>'2'!O$79</f>
        <v>0</v>
      </c>
      <c r="AY18" s="190">
        <f>'2'!P$79</f>
        <v>0</v>
      </c>
      <c r="AZ18" s="13">
        <f t="shared" ref="AZ18:AZ38" si="12">SUM(AW18:AX18)</f>
        <v>0</v>
      </c>
      <c r="BA18" s="249">
        <f t="shared" si="2"/>
        <v>0</v>
      </c>
      <c r="BB18" s="249">
        <f t="shared" si="3"/>
        <v>0</v>
      </c>
      <c r="BC18" s="249">
        <f t="shared" ref="BC18:BC38" si="13">SUM(BA18:BB18)</f>
        <v>0</v>
      </c>
      <c r="BD18" s="250" t="e">
        <f t="shared" ref="BD18:BD38" si="14">BA18/BC18</f>
        <v>#DIV/0!</v>
      </c>
    </row>
    <row r="19" spans="1:56" ht="15" hidden="1" customHeight="1" x14ac:dyDescent="0.2">
      <c r="A19" s="20" t="str">
        <f t="shared" si="0"/>
        <v/>
      </c>
      <c r="B19" s="171"/>
      <c r="C19" s="407" t="str">
        <f>'3'!O$23</f>
        <v/>
      </c>
      <c r="D19" s="408"/>
      <c r="E19" s="404" t="str">
        <f>'3'!O$37</f>
        <v/>
      </c>
      <c r="F19" s="406"/>
      <c r="G19" s="405"/>
      <c r="H19" s="404" t="str">
        <f>'3'!O$49</f>
        <v/>
      </c>
      <c r="I19" s="405"/>
      <c r="J19" s="425" t="str">
        <f>'3'!O$65</f>
        <v/>
      </c>
      <c r="K19" s="409"/>
      <c r="L19" s="408"/>
      <c r="M19" s="425" t="str">
        <f>'3'!O$73</f>
        <v/>
      </c>
      <c r="N19" s="410"/>
      <c r="O19" s="444" t="str">
        <f>'3'!O$82</f>
        <v/>
      </c>
      <c r="P19" s="444"/>
      <c r="Q19" s="411"/>
      <c r="R19" s="274"/>
      <c r="S19" s="274"/>
      <c r="T19" s="274"/>
      <c r="U19" s="112">
        <v>3</v>
      </c>
      <c r="V19" s="269">
        <f t="shared" si="4"/>
        <v>0</v>
      </c>
      <c r="W19" s="269">
        <f t="shared" si="5"/>
        <v>0</v>
      </c>
      <c r="X19" s="269">
        <f t="shared" si="6"/>
        <v>0</v>
      </c>
      <c r="Y19" s="177" t="e">
        <f t="shared" si="7"/>
        <v>#DIV/0!</v>
      </c>
      <c r="Z19" s="112"/>
      <c r="AB19" s="24">
        <f>'3'!$B$2</f>
        <v>0</v>
      </c>
      <c r="AC19" s="121">
        <f>'3'!N20</f>
        <v>0</v>
      </c>
      <c r="AD19" s="121">
        <f>'3'!O20</f>
        <v>0</v>
      </c>
      <c r="AE19" s="121">
        <f>'3'!P20</f>
        <v>0</v>
      </c>
      <c r="AF19" s="13">
        <f t="shared" si="1"/>
        <v>0</v>
      </c>
      <c r="AG19" s="190">
        <f>'3'!N34</f>
        <v>0</v>
      </c>
      <c r="AH19" s="190">
        <f>'3'!O34</f>
        <v>0</v>
      </c>
      <c r="AI19" s="190">
        <f>'3'!P34</f>
        <v>0</v>
      </c>
      <c r="AJ19" s="13">
        <f t="shared" si="8"/>
        <v>0</v>
      </c>
      <c r="AK19" s="190">
        <f>'3'!N$48</f>
        <v>0</v>
      </c>
      <c r="AL19" s="190">
        <f>'3'!O$48</f>
        <v>0</v>
      </c>
      <c r="AM19" s="190">
        <f>'3'!P$48</f>
        <v>0</v>
      </c>
      <c r="AN19" s="13">
        <f t="shared" si="9"/>
        <v>0</v>
      </c>
      <c r="AO19" s="190">
        <f>'3'!N$62</f>
        <v>0</v>
      </c>
      <c r="AP19" s="190">
        <f>'3'!O$62</f>
        <v>0</v>
      </c>
      <c r="AQ19" s="190">
        <f>'3'!P$62</f>
        <v>0</v>
      </c>
      <c r="AR19" s="13">
        <f t="shared" si="10"/>
        <v>0</v>
      </c>
      <c r="AS19" s="190">
        <f>'3'!N$70</f>
        <v>0</v>
      </c>
      <c r="AT19" s="190">
        <f>'3'!O$70</f>
        <v>0</v>
      </c>
      <c r="AU19" s="190">
        <f>'3'!P$70</f>
        <v>0</v>
      </c>
      <c r="AV19" s="13">
        <f t="shared" si="11"/>
        <v>0</v>
      </c>
      <c r="AW19" s="190">
        <f>'3'!N$79</f>
        <v>0</v>
      </c>
      <c r="AX19" s="190">
        <f>'3'!O$79</f>
        <v>0</v>
      </c>
      <c r="AY19" s="190">
        <f>'3'!P$79</f>
        <v>0</v>
      </c>
      <c r="AZ19" s="13">
        <f t="shared" si="12"/>
        <v>0</v>
      </c>
      <c r="BA19" s="249">
        <f t="shared" si="2"/>
        <v>0</v>
      </c>
      <c r="BB19" s="249">
        <f t="shared" si="3"/>
        <v>0</v>
      </c>
      <c r="BC19" s="249">
        <f t="shared" si="13"/>
        <v>0</v>
      </c>
      <c r="BD19" s="250" t="e">
        <f t="shared" si="14"/>
        <v>#DIV/0!</v>
      </c>
    </row>
    <row r="20" spans="1:56" ht="15" hidden="1" customHeight="1" x14ac:dyDescent="0.2">
      <c r="A20" s="20" t="str">
        <f t="shared" si="0"/>
        <v/>
      </c>
      <c r="B20" s="171"/>
      <c r="C20" s="407" t="str">
        <f>'4'!O$23</f>
        <v/>
      </c>
      <c r="D20" s="408"/>
      <c r="E20" s="404" t="str">
        <f>'4'!O$37</f>
        <v/>
      </c>
      <c r="F20" s="406"/>
      <c r="G20" s="405"/>
      <c r="H20" s="404" t="str">
        <f>'4'!O$49</f>
        <v/>
      </c>
      <c r="I20" s="405"/>
      <c r="J20" s="425" t="str">
        <f>'4'!O$65</f>
        <v/>
      </c>
      <c r="K20" s="409"/>
      <c r="L20" s="408"/>
      <c r="M20" s="425" t="str">
        <f>'4'!O$73</f>
        <v/>
      </c>
      <c r="N20" s="410"/>
      <c r="O20" s="444" t="str">
        <f>'4'!O$82</f>
        <v/>
      </c>
      <c r="P20" s="444"/>
      <c r="Q20" s="411"/>
      <c r="R20" s="274"/>
      <c r="S20" s="274"/>
      <c r="T20" s="274"/>
      <c r="U20" s="112">
        <v>4</v>
      </c>
      <c r="V20" s="269">
        <f t="shared" si="4"/>
        <v>0</v>
      </c>
      <c r="W20" s="269">
        <f t="shared" si="5"/>
        <v>0</v>
      </c>
      <c r="X20" s="269">
        <f t="shared" si="6"/>
        <v>0</v>
      </c>
      <c r="Y20" s="177" t="e">
        <f t="shared" si="7"/>
        <v>#DIV/0!</v>
      </c>
      <c r="Z20" s="112"/>
      <c r="AB20" s="24">
        <f>'4'!$B$2</f>
        <v>0</v>
      </c>
      <c r="AC20" s="121">
        <f>'4'!N20</f>
        <v>0</v>
      </c>
      <c r="AD20" s="121">
        <f>'4'!O20</f>
        <v>0</v>
      </c>
      <c r="AE20" s="121">
        <f>'4'!P20</f>
        <v>0</v>
      </c>
      <c r="AF20" s="13">
        <f t="shared" si="1"/>
        <v>0</v>
      </c>
      <c r="AG20" s="190">
        <f>'4'!N34</f>
        <v>0</v>
      </c>
      <c r="AH20" s="190">
        <f>'4'!O34</f>
        <v>0</v>
      </c>
      <c r="AI20" s="190">
        <f>'4'!P34</f>
        <v>0</v>
      </c>
      <c r="AJ20" s="13">
        <f t="shared" si="8"/>
        <v>0</v>
      </c>
      <c r="AK20" s="190">
        <f>'4'!N$48</f>
        <v>0</v>
      </c>
      <c r="AL20" s="190">
        <f>'4'!O$48</f>
        <v>0</v>
      </c>
      <c r="AM20" s="190">
        <f>'4'!P$48</f>
        <v>0</v>
      </c>
      <c r="AN20" s="13">
        <f t="shared" si="9"/>
        <v>0</v>
      </c>
      <c r="AO20" s="190">
        <f>'4'!N$62</f>
        <v>0</v>
      </c>
      <c r="AP20" s="190">
        <f>'4'!O$62</f>
        <v>0</v>
      </c>
      <c r="AQ20" s="190">
        <f>'4'!P$62</f>
        <v>0</v>
      </c>
      <c r="AR20" s="13">
        <f t="shared" si="10"/>
        <v>0</v>
      </c>
      <c r="AS20" s="190">
        <f>'4'!N$70</f>
        <v>0</v>
      </c>
      <c r="AT20" s="190">
        <f>'4'!O$70</f>
        <v>0</v>
      </c>
      <c r="AU20" s="190">
        <f>'4'!P$70</f>
        <v>0</v>
      </c>
      <c r="AV20" s="13">
        <f t="shared" si="11"/>
        <v>0</v>
      </c>
      <c r="AW20" s="190">
        <f>'4'!N$79</f>
        <v>0</v>
      </c>
      <c r="AX20" s="190">
        <f>'4'!O$79</f>
        <v>0</v>
      </c>
      <c r="AY20" s="190">
        <f>'4'!P$79</f>
        <v>0</v>
      </c>
      <c r="AZ20" s="13">
        <f t="shared" si="12"/>
        <v>0</v>
      </c>
      <c r="BA20" s="249">
        <f t="shared" si="2"/>
        <v>0</v>
      </c>
      <c r="BB20" s="249">
        <f t="shared" si="3"/>
        <v>0</v>
      </c>
      <c r="BC20" s="249">
        <f t="shared" si="13"/>
        <v>0</v>
      </c>
      <c r="BD20" s="250" t="e">
        <f t="shared" si="14"/>
        <v>#DIV/0!</v>
      </c>
    </row>
    <row r="21" spans="1:56" ht="15" hidden="1" customHeight="1" x14ac:dyDescent="0.2">
      <c r="A21" s="20" t="str">
        <f t="shared" si="0"/>
        <v/>
      </c>
      <c r="B21" s="171"/>
      <c r="C21" s="407" t="str">
        <f>'5'!O$23</f>
        <v/>
      </c>
      <c r="D21" s="408"/>
      <c r="E21" s="404" t="str">
        <f>'5'!O$37</f>
        <v/>
      </c>
      <c r="F21" s="406"/>
      <c r="G21" s="405"/>
      <c r="H21" s="404" t="str">
        <f>'5'!O$49</f>
        <v/>
      </c>
      <c r="I21" s="405"/>
      <c r="J21" s="425" t="str">
        <f>'5'!O$65</f>
        <v/>
      </c>
      <c r="K21" s="409"/>
      <c r="L21" s="408"/>
      <c r="M21" s="425" t="str">
        <f>'5'!O$73</f>
        <v/>
      </c>
      <c r="N21" s="410"/>
      <c r="O21" s="444" t="str">
        <f>'5'!O$82</f>
        <v/>
      </c>
      <c r="P21" s="444"/>
      <c r="Q21" s="411"/>
      <c r="R21" s="274"/>
      <c r="S21" s="274"/>
      <c r="T21" s="274"/>
      <c r="U21" s="112">
        <v>5</v>
      </c>
      <c r="V21" s="269">
        <f t="shared" si="4"/>
        <v>0</v>
      </c>
      <c r="W21" s="269">
        <f t="shared" si="5"/>
        <v>0</v>
      </c>
      <c r="X21" s="269">
        <f t="shared" si="6"/>
        <v>0</v>
      </c>
      <c r="Y21" s="177" t="e">
        <f t="shared" si="7"/>
        <v>#DIV/0!</v>
      </c>
      <c r="Z21" s="112"/>
      <c r="AB21" s="24">
        <f>'5'!$B$2</f>
        <v>0</v>
      </c>
      <c r="AC21" s="121">
        <f>'5'!N20</f>
        <v>0</v>
      </c>
      <c r="AD21" s="121">
        <f>'5'!O20</f>
        <v>0</v>
      </c>
      <c r="AE21" s="121">
        <f>'5'!P20</f>
        <v>0</v>
      </c>
      <c r="AF21" s="13">
        <f t="shared" si="1"/>
        <v>0</v>
      </c>
      <c r="AG21" s="190">
        <f>'5'!N34</f>
        <v>0</v>
      </c>
      <c r="AH21" s="190">
        <f>'5'!O34</f>
        <v>0</v>
      </c>
      <c r="AI21" s="190">
        <f>'5'!P34</f>
        <v>0</v>
      </c>
      <c r="AJ21" s="13">
        <f t="shared" si="8"/>
        <v>0</v>
      </c>
      <c r="AK21" s="190">
        <f>'5'!N$48</f>
        <v>0</v>
      </c>
      <c r="AL21" s="190">
        <f>'5'!O$48</f>
        <v>0</v>
      </c>
      <c r="AM21" s="190">
        <f>'5'!P$48</f>
        <v>0</v>
      </c>
      <c r="AN21" s="13">
        <f t="shared" si="9"/>
        <v>0</v>
      </c>
      <c r="AO21" s="190">
        <f>'5'!N$62</f>
        <v>0</v>
      </c>
      <c r="AP21" s="190">
        <f>'5'!O$62</f>
        <v>0</v>
      </c>
      <c r="AQ21" s="190">
        <f>'5'!P$62</f>
        <v>0</v>
      </c>
      <c r="AR21" s="13">
        <f t="shared" si="10"/>
        <v>0</v>
      </c>
      <c r="AS21" s="190">
        <f>'5'!N$70</f>
        <v>0</v>
      </c>
      <c r="AT21" s="190">
        <f>'5'!O$70</f>
        <v>0</v>
      </c>
      <c r="AU21" s="190">
        <f>'5'!P$70</f>
        <v>0</v>
      </c>
      <c r="AV21" s="13">
        <f t="shared" si="11"/>
        <v>0</v>
      </c>
      <c r="AW21" s="190">
        <f>'5'!N$79</f>
        <v>0</v>
      </c>
      <c r="AX21" s="190">
        <f>'5'!O$79</f>
        <v>0</v>
      </c>
      <c r="AY21" s="190">
        <f>'5'!P$79</f>
        <v>0</v>
      </c>
      <c r="AZ21" s="13">
        <f t="shared" si="12"/>
        <v>0</v>
      </c>
      <c r="BA21" s="249">
        <f t="shared" si="2"/>
        <v>0</v>
      </c>
      <c r="BB21" s="249">
        <f t="shared" si="3"/>
        <v>0</v>
      </c>
      <c r="BC21" s="249">
        <f t="shared" si="13"/>
        <v>0</v>
      </c>
      <c r="BD21" s="250" t="e">
        <f t="shared" si="14"/>
        <v>#DIV/0!</v>
      </c>
    </row>
    <row r="22" spans="1:56" ht="15" hidden="1" customHeight="1" x14ac:dyDescent="0.2">
      <c r="A22" s="20" t="str">
        <f t="shared" ref="A22:A37" si="15">IF(AB23=0,"",AB23)</f>
        <v/>
      </c>
      <c r="B22" s="171"/>
      <c r="C22" s="407" t="str">
        <f>'6'!O$23</f>
        <v/>
      </c>
      <c r="D22" s="408"/>
      <c r="E22" s="404" t="str">
        <f>'6'!O$37</f>
        <v/>
      </c>
      <c r="F22" s="406"/>
      <c r="G22" s="405"/>
      <c r="H22" s="404" t="str">
        <f>'6'!O$49</f>
        <v/>
      </c>
      <c r="I22" s="405"/>
      <c r="J22" s="425" t="str">
        <f>'6'!O$65</f>
        <v/>
      </c>
      <c r="K22" s="409"/>
      <c r="L22" s="408"/>
      <c r="M22" s="425" t="str">
        <f>'6'!O$73</f>
        <v/>
      </c>
      <c r="N22" s="410"/>
      <c r="O22" s="444" t="str">
        <f>'6'!O$82</f>
        <v/>
      </c>
      <c r="P22" s="444"/>
      <c r="Q22" s="411"/>
      <c r="R22" s="274"/>
      <c r="S22" s="274"/>
      <c r="T22" s="274"/>
      <c r="U22" s="112">
        <v>6</v>
      </c>
      <c r="V22" s="269">
        <f t="shared" si="4"/>
        <v>0</v>
      </c>
      <c r="W22" s="269">
        <f t="shared" si="5"/>
        <v>0</v>
      </c>
      <c r="X22" s="269">
        <f t="shared" si="6"/>
        <v>0</v>
      </c>
      <c r="Y22" s="177" t="e">
        <f t="shared" si="7"/>
        <v>#DIV/0!</v>
      </c>
      <c r="Z22" s="112"/>
      <c r="AB22" s="24">
        <f>'6'!$B$2</f>
        <v>0</v>
      </c>
      <c r="AC22" s="121">
        <f>'6'!N20</f>
        <v>0</v>
      </c>
      <c r="AD22" s="121">
        <f>'6'!O20</f>
        <v>0</v>
      </c>
      <c r="AE22" s="121">
        <f>'6'!P20</f>
        <v>0</v>
      </c>
      <c r="AF22" s="13">
        <f t="shared" si="1"/>
        <v>0</v>
      </c>
      <c r="AG22" s="190">
        <f>'6'!N34</f>
        <v>0</v>
      </c>
      <c r="AH22" s="190">
        <f>'6'!O34</f>
        <v>0</v>
      </c>
      <c r="AI22" s="190">
        <f>'6'!P34</f>
        <v>0</v>
      </c>
      <c r="AJ22" s="13">
        <f t="shared" si="8"/>
        <v>0</v>
      </c>
      <c r="AK22" s="190">
        <f>'6'!N$48</f>
        <v>0</v>
      </c>
      <c r="AL22" s="190">
        <f>'6'!O$48</f>
        <v>0</v>
      </c>
      <c r="AM22" s="190">
        <f>'6'!P$48</f>
        <v>0</v>
      </c>
      <c r="AN22" s="13">
        <f t="shared" si="9"/>
        <v>0</v>
      </c>
      <c r="AO22" s="190">
        <f>'6'!N$62</f>
        <v>0</v>
      </c>
      <c r="AP22" s="190">
        <f>'6'!O$62</f>
        <v>0</v>
      </c>
      <c r="AQ22" s="190">
        <f>'6'!P$62</f>
        <v>0</v>
      </c>
      <c r="AR22" s="13">
        <f t="shared" si="10"/>
        <v>0</v>
      </c>
      <c r="AS22" s="190">
        <f>'6'!N$70</f>
        <v>0</v>
      </c>
      <c r="AT22" s="190">
        <f>'6'!O$70</f>
        <v>0</v>
      </c>
      <c r="AU22" s="190">
        <f>'6'!P$70</f>
        <v>0</v>
      </c>
      <c r="AV22" s="13">
        <f t="shared" si="11"/>
        <v>0</v>
      </c>
      <c r="AW22" s="190">
        <f>'6'!N$79</f>
        <v>0</v>
      </c>
      <c r="AX22" s="190">
        <f>'6'!O$79</f>
        <v>0</v>
      </c>
      <c r="AY22" s="190">
        <f>'6'!P$79</f>
        <v>0</v>
      </c>
      <c r="AZ22" s="13">
        <f t="shared" si="12"/>
        <v>0</v>
      </c>
      <c r="BA22" s="249">
        <f t="shared" si="2"/>
        <v>0</v>
      </c>
      <c r="BB22" s="249">
        <f t="shared" si="3"/>
        <v>0</v>
      </c>
      <c r="BC22" s="249">
        <f t="shared" si="13"/>
        <v>0</v>
      </c>
      <c r="BD22" s="250" t="e">
        <f t="shared" si="14"/>
        <v>#DIV/0!</v>
      </c>
    </row>
    <row r="23" spans="1:56" ht="15" hidden="1" customHeight="1" x14ac:dyDescent="0.2">
      <c r="A23" s="20" t="str">
        <f t="shared" si="15"/>
        <v/>
      </c>
      <c r="B23" s="171"/>
      <c r="C23" s="407" t="str">
        <f>'7'!O$23</f>
        <v/>
      </c>
      <c r="D23" s="408"/>
      <c r="E23" s="404" t="str">
        <f>'7'!O$37</f>
        <v/>
      </c>
      <c r="F23" s="406"/>
      <c r="G23" s="405"/>
      <c r="H23" s="404" t="str">
        <f>'7'!O$49</f>
        <v/>
      </c>
      <c r="I23" s="405"/>
      <c r="J23" s="425" t="str">
        <f>'7'!O$65</f>
        <v/>
      </c>
      <c r="K23" s="409"/>
      <c r="L23" s="408"/>
      <c r="M23" s="425" t="str">
        <f>'7'!O$73</f>
        <v/>
      </c>
      <c r="N23" s="410"/>
      <c r="O23" s="444" t="str">
        <f>'7'!O$82</f>
        <v/>
      </c>
      <c r="P23" s="444"/>
      <c r="Q23" s="411"/>
      <c r="R23" s="274"/>
      <c r="S23" s="274"/>
      <c r="T23" s="274"/>
      <c r="U23" s="112">
        <v>7</v>
      </c>
      <c r="V23" s="269">
        <f t="shared" si="4"/>
        <v>0</v>
      </c>
      <c r="W23" s="269">
        <f t="shared" si="5"/>
        <v>0</v>
      </c>
      <c r="X23" s="269">
        <f t="shared" si="6"/>
        <v>0</v>
      </c>
      <c r="Y23" s="177" t="e">
        <f t="shared" si="7"/>
        <v>#DIV/0!</v>
      </c>
      <c r="Z23" s="112"/>
      <c r="AB23" s="24">
        <f>'7'!$B$2</f>
        <v>0</v>
      </c>
      <c r="AC23" s="121">
        <f>'7'!N20</f>
        <v>0</v>
      </c>
      <c r="AD23" s="121">
        <f>'7'!O20</f>
        <v>0</v>
      </c>
      <c r="AE23" s="121">
        <f>'7'!P20</f>
        <v>0</v>
      </c>
      <c r="AF23" s="13">
        <f t="shared" si="1"/>
        <v>0</v>
      </c>
      <c r="AG23" s="190">
        <f>'7'!N34</f>
        <v>0</v>
      </c>
      <c r="AH23" s="190">
        <f>'7'!O34</f>
        <v>0</v>
      </c>
      <c r="AI23" s="190">
        <f>'7'!P34</f>
        <v>0</v>
      </c>
      <c r="AJ23" s="13">
        <f t="shared" si="8"/>
        <v>0</v>
      </c>
      <c r="AK23" s="190">
        <f>'7'!N$48</f>
        <v>0</v>
      </c>
      <c r="AL23" s="190">
        <f>'7'!O$48</f>
        <v>0</v>
      </c>
      <c r="AM23" s="190">
        <f>'7'!P$48</f>
        <v>0</v>
      </c>
      <c r="AN23" s="13">
        <f t="shared" si="9"/>
        <v>0</v>
      </c>
      <c r="AO23" s="190">
        <f>'7'!N$62</f>
        <v>0</v>
      </c>
      <c r="AP23" s="190">
        <f>'7'!O$62</f>
        <v>0</v>
      </c>
      <c r="AQ23" s="190">
        <f>'7'!P$62</f>
        <v>0</v>
      </c>
      <c r="AR23" s="13">
        <f t="shared" si="10"/>
        <v>0</v>
      </c>
      <c r="AS23" s="190">
        <f>'7'!N$70</f>
        <v>0</v>
      </c>
      <c r="AT23" s="190">
        <f>'7'!O$70</f>
        <v>0</v>
      </c>
      <c r="AU23" s="190">
        <f>'7'!P$70</f>
        <v>0</v>
      </c>
      <c r="AV23" s="13">
        <f t="shared" si="11"/>
        <v>0</v>
      </c>
      <c r="AW23" s="190">
        <f>'7'!N$79</f>
        <v>0</v>
      </c>
      <c r="AX23" s="190">
        <f>'7'!O$79</f>
        <v>0</v>
      </c>
      <c r="AY23" s="190">
        <f>'7'!P$79</f>
        <v>0</v>
      </c>
      <c r="AZ23" s="13">
        <f t="shared" si="12"/>
        <v>0</v>
      </c>
      <c r="BA23" s="249">
        <f t="shared" si="2"/>
        <v>0</v>
      </c>
      <c r="BB23" s="249">
        <f t="shared" si="3"/>
        <v>0</v>
      </c>
      <c r="BC23" s="249">
        <f t="shared" si="13"/>
        <v>0</v>
      </c>
      <c r="BD23" s="250" t="e">
        <f t="shared" si="14"/>
        <v>#DIV/0!</v>
      </c>
    </row>
    <row r="24" spans="1:56" ht="15" hidden="1" customHeight="1" x14ac:dyDescent="0.2">
      <c r="A24" s="20" t="str">
        <f t="shared" si="15"/>
        <v/>
      </c>
      <c r="B24" s="171"/>
      <c r="C24" s="407" t="str">
        <f>'8'!O$23</f>
        <v/>
      </c>
      <c r="D24" s="408"/>
      <c r="E24" s="404" t="str">
        <f>'8'!O$37</f>
        <v/>
      </c>
      <c r="F24" s="406"/>
      <c r="G24" s="405"/>
      <c r="H24" s="404" t="str">
        <f>'8'!O$49</f>
        <v/>
      </c>
      <c r="I24" s="405"/>
      <c r="J24" s="425" t="str">
        <f>'8'!O$65</f>
        <v/>
      </c>
      <c r="K24" s="409"/>
      <c r="L24" s="408"/>
      <c r="M24" s="425" t="str">
        <f>'8'!O$73</f>
        <v/>
      </c>
      <c r="N24" s="410"/>
      <c r="O24" s="444" t="str">
        <f>'8'!O$82</f>
        <v/>
      </c>
      <c r="P24" s="444"/>
      <c r="Q24" s="411"/>
      <c r="R24" s="274"/>
      <c r="S24" s="274"/>
      <c r="T24" s="274"/>
      <c r="U24" s="112">
        <v>8</v>
      </c>
      <c r="V24" s="269">
        <f t="shared" si="4"/>
        <v>0</v>
      </c>
      <c r="W24" s="269">
        <f t="shared" si="5"/>
        <v>0</v>
      </c>
      <c r="X24" s="269">
        <f t="shared" si="6"/>
        <v>0</v>
      </c>
      <c r="Y24" s="177" t="e">
        <f t="shared" si="7"/>
        <v>#DIV/0!</v>
      </c>
      <c r="Z24" s="112"/>
      <c r="AB24" s="24">
        <f>'8'!$B$2</f>
        <v>0</v>
      </c>
      <c r="AC24" s="121">
        <f>'8'!N20</f>
        <v>0</v>
      </c>
      <c r="AD24" s="121">
        <f>'8'!O20</f>
        <v>0</v>
      </c>
      <c r="AE24" s="121">
        <f>'8'!P20</f>
        <v>0</v>
      </c>
      <c r="AF24" s="13">
        <f t="shared" si="1"/>
        <v>0</v>
      </c>
      <c r="AG24" s="190">
        <f>'8'!N34</f>
        <v>0</v>
      </c>
      <c r="AH24" s="190">
        <f>'8'!O34</f>
        <v>0</v>
      </c>
      <c r="AI24" s="190">
        <f>'8'!P34</f>
        <v>0</v>
      </c>
      <c r="AJ24" s="13">
        <f t="shared" si="8"/>
        <v>0</v>
      </c>
      <c r="AK24" s="190">
        <f>'8'!N$48</f>
        <v>0</v>
      </c>
      <c r="AL24" s="190">
        <f>'8'!O$48</f>
        <v>0</v>
      </c>
      <c r="AM24" s="190">
        <f>'8'!P$48</f>
        <v>0</v>
      </c>
      <c r="AN24" s="13">
        <f t="shared" si="9"/>
        <v>0</v>
      </c>
      <c r="AO24" s="190">
        <f>'8'!N$62</f>
        <v>0</v>
      </c>
      <c r="AP24" s="190">
        <f>'8'!O$62</f>
        <v>0</v>
      </c>
      <c r="AQ24" s="190">
        <f>'8'!P$62</f>
        <v>0</v>
      </c>
      <c r="AR24" s="13">
        <f t="shared" si="10"/>
        <v>0</v>
      </c>
      <c r="AS24" s="190">
        <f>'8'!N$70</f>
        <v>0</v>
      </c>
      <c r="AT24" s="190">
        <f>'8'!O$70</f>
        <v>0</v>
      </c>
      <c r="AU24" s="190">
        <f>'8'!P$70</f>
        <v>0</v>
      </c>
      <c r="AV24" s="13">
        <f t="shared" si="11"/>
        <v>0</v>
      </c>
      <c r="AW24" s="190">
        <f>'8'!N$79</f>
        <v>0</v>
      </c>
      <c r="AX24" s="190">
        <f>'8'!O$79</f>
        <v>0</v>
      </c>
      <c r="AY24" s="190">
        <f>'8'!P$79</f>
        <v>0</v>
      </c>
      <c r="AZ24" s="13">
        <f t="shared" si="12"/>
        <v>0</v>
      </c>
      <c r="BA24" s="249">
        <f t="shared" si="2"/>
        <v>0</v>
      </c>
      <c r="BB24" s="249">
        <f t="shared" si="3"/>
        <v>0</v>
      </c>
      <c r="BC24" s="249">
        <f t="shared" si="13"/>
        <v>0</v>
      </c>
      <c r="BD24" s="250" t="e">
        <f t="shared" si="14"/>
        <v>#DIV/0!</v>
      </c>
    </row>
    <row r="25" spans="1:56" ht="15" hidden="1" customHeight="1" x14ac:dyDescent="0.2">
      <c r="A25" s="20" t="str">
        <f t="shared" si="15"/>
        <v/>
      </c>
      <c r="B25" s="171"/>
      <c r="C25" s="407" t="str">
        <f>'9'!O$23</f>
        <v/>
      </c>
      <c r="D25" s="408"/>
      <c r="E25" s="404" t="str">
        <f>'9'!O$37</f>
        <v/>
      </c>
      <c r="F25" s="406"/>
      <c r="G25" s="405"/>
      <c r="H25" s="404" t="str">
        <f>'9'!O$49</f>
        <v/>
      </c>
      <c r="I25" s="405"/>
      <c r="J25" s="425" t="str">
        <f>'9'!O$65</f>
        <v/>
      </c>
      <c r="K25" s="409"/>
      <c r="L25" s="408"/>
      <c r="M25" s="425" t="str">
        <f>'9'!O$73</f>
        <v/>
      </c>
      <c r="N25" s="410"/>
      <c r="O25" s="444" t="str">
        <f>'9'!O$82</f>
        <v/>
      </c>
      <c r="P25" s="444"/>
      <c r="Q25" s="411"/>
      <c r="R25" s="274"/>
      <c r="S25" s="274"/>
      <c r="T25" s="274"/>
      <c r="U25" s="112">
        <v>9</v>
      </c>
      <c r="V25" s="269">
        <f t="shared" si="4"/>
        <v>0</v>
      </c>
      <c r="W25" s="269">
        <f t="shared" si="5"/>
        <v>0</v>
      </c>
      <c r="X25" s="269">
        <f t="shared" si="6"/>
        <v>0</v>
      </c>
      <c r="Y25" s="177" t="e">
        <f t="shared" si="7"/>
        <v>#DIV/0!</v>
      </c>
      <c r="Z25" s="112"/>
      <c r="AB25" s="24">
        <f>'9'!$B$2</f>
        <v>0</v>
      </c>
      <c r="AC25" s="121">
        <f>'9'!N20</f>
        <v>0</v>
      </c>
      <c r="AD25" s="121">
        <f>'9'!O20</f>
        <v>0</v>
      </c>
      <c r="AE25" s="121">
        <f>'9'!P20</f>
        <v>0</v>
      </c>
      <c r="AF25" s="13">
        <f t="shared" si="1"/>
        <v>0</v>
      </c>
      <c r="AG25" s="190">
        <f>'9'!N34</f>
        <v>0</v>
      </c>
      <c r="AH25" s="190">
        <f>'9'!O34</f>
        <v>0</v>
      </c>
      <c r="AI25" s="190">
        <f>'9'!P34</f>
        <v>0</v>
      </c>
      <c r="AJ25" s="13">
        <f t="shared" si="8"/>
        <v>0</v>
      </c>
      <c r="AK25" s="190">
        <f>'9'!N$48</f>
        <v>0</v>
      </c>
      <c r="AL25" s="190">
        <f>'9'!O$48</f>
        <v>0</v>
      </c>
      <c r="AM25" s="190">
        <f>'9'!P$48</f>
        <v>0</v>
      </c>
      <c r="AN25" s="13">
        <f t="shared" si="9"/>
        <v>0</v>
      </c>
      <c r="AO25" s="190">
        <f>'9'!N$62</f>
        <v>0</v>
      </c>
      <c r="AP25" s="190">
        <f>'9'!O$62</f>
        <v>0</v>
      </c>
      <c r="AQ25" s="190">
        <f>'9'!P$62</f>
        <v>0</v>
      </c>
      <c r="AR25" s="13">
        <f t="shared" si="10"/>
        <v>0</v>
      </c>
      <c r="AS25" s="190">
        <f>'9'!N$70</f>
        <v>0</v>
      </c>
      <c r="AT25" s="190">
        <f>'9'!O$70</f>
        <v>0</v>
      </c>
      <c r="AU25" s="190">
        <f>'9'!P$70</f>
        <v>0</v>
      </c>
      <c r="AV25" s="13">
        <f t="shared" si="11"/>
        <v>0</v>
      </c>
      <c r="AW25" s="190">
        <f>'9'!N$79</f>
        <v>0</v>
      </c>
      <c r="AX25" s="190">
        <f>'9'!O$79</f>
        <v>0</v>
      </c>
      <c r="AY25" s="190">
        <f>'9'!P$79</f>
        <v>0</v>
      </c>
      <c r="AZ25" s="13">
        <f t="shared" si="12"/>
        <v>0</v>
      </c>
      <c r="BA25" s="249">
        <f t="shared" si="2"/>
        <v>0</v>
      </c>
      <c r="BB25" s="249">
        <f t="shared" si="3"/>
        <v>0</v>
      </c>
      <c r="BC25" s="249">
        <f t="shared" si="13"/>
        <v>0</v>
      </c>
      <c r="BD25" s="250" t="e">
        <f t="shared" si="14"/>
        <v>#DIV/0!</v>
      </c>
    </row>
    <row r="26" spans="1:56" ht="15" hidden="1" customHeight="1" x14ac:dyDescent="0.2">
      <c r="A26" s="20" t="str">
        <f t="shared" si="15"/>
        <v/>
      </c>
      <c r="B26" s="171"/>
      <c r="C26" s="407" t="str">
        <f>'10'!O$23</f>
        <v/>
      </c>
      <c r="D26" s="408"/>
      <c r="E26" s="404" t="str">
        <f>'10'!O$37</f>
        <v/>
      </c>
      <c r="F26" s="406"/>
      <c r="G26" s="405"/>
      <c r="H26" s="404" t="str">
        <f>'10'!O$49</f>
        <v/>
      </c>
      <c r="I26" s="405"/>
      <c r="J26" s="425" t="str">
        <f>'10'!O$65</f>
        <v/>
      </c>
      <c r="K26" s="409"/>
      <c r="L26" s="408"/>
      <c r="M26" s="425" t="str">
        <f>'10'!O$73</f>
        <v/>
      </c>
      <c r="N26" s="410"/>
      <c r="O26" s="444" t="str">
        <f>'10'!O$82</f>
        <v/>
      </c>
      <c r="P26" s="444"/>
      <c r="Q26" s="411"/>
      <c r="R26" s="274"/>
      <c r="S26" s="274"/>
      <c r="T26" s="274"/>
      <c r="U26" s="112">
        <v>10</v>
      </c>
      <c r="V26" s="269">
        <f t="shared" si="4"/>
        <v>0</v>
      </c>
      <c r="W26" s="269">
        <f t="shared" si="5"/>
        <v>0</v>
      </c>
      <c r="X26" s="269">
        <f t="shared" si="6"/>
        <v>0</v>
      </c>
      <c r="Y26" s="177" t="e">
        <f t="shared" si="7"/>
        <v>#DIV/0!</v>
      </c>
      <c r="Z26" s="112"/>
      <c r="AB26" s="24">
        <f>'10'!$B$2</f>
        <v>0</v>
      </c>
      <c r="AC26" s="121">
        <f>'10'!N20</f>
        <v>0</v>
      </c>
      <c r="AD26" s="121">
        <f>'10'!O20</f>
        <v>0</v>
      </c>
      <c r="AE26" s="121">
        <f>'10'!P20</f>
        <v>0</v>
      </c>
      <c r="AF26" s="197">
        <f>SUM(AC26:AD26)</f>
        <v>0</v>
      </c>
      <c r="AG26" s="190">
        <f>'10'!N34</f>
        <v>0</v>
      </c>
      <c r="AH26" s="190">
        <f>'10'!O34</f>
        <v>0</v>
      </c>
      <c r="AI26" s="190">
        <f>'10'!P34</f>
        <v>0</v>
      </c>
      <c r="AJ26" s="13">
        <f t="shared" si="8"/>
        <v>0</v>
      </c>
      <c r="AK26" s="190">
        <f>'10'!N$48</f>
        <v>0</v>
      </c>
      <c r="AL26" s="190">
        <f>'10'!O$48</f>
        <v>0</v>
      </c>
      <c r="AM26" s="190">
        <f>'10'!P$48</f>
        <v>0</v>
      </c>
      <c r="AN26" s="13">
        <f t="shared" si="9"/>
        <v>0</v>
      </c>
      <c r="AO26" s="190">
        <f>'10'!N$62</f>
        <v>0</v>
      </c>
      <c r="AP26" s="190">
        <f>'10'!O$62</f>
        <v>0</v>
      </c>
      <c r="AQ26" s="190">
        <f>'10'!P$62</f>
        <v>0</v>
      </c>
      <c r="AR26" s="13">
        <f t="shared" si="10"/>
        <v>0</v>
      </c>
      <c r="AS26" s="190">
        <f>'10'!N$70</f>
        <v>0</v>
      </c>
      <c r="AT26" s="190">
        <f>'10'!O$70</f>
        <v>0</v>
      </c>
      <c r="AU26" s="190">
        <f>'10'!P$70</f>
        <v>0</v>
      </c>
      <c r="AV26" s="13">
        <f t="shared" si="11"/>
        <v>0</v>
      </c>
      <c r="AW26" s="190">
        <f>'10'!N$79</f>
        <v>0</v>
      </c>
      <c r="AX26" s="190">
        <f>'10'!O$79</f>
        <v>0</v>
      </c>
      <c r="AY26" s="190">
        <f>'10'!P$79</f>
        <v>0</v>
      </c>
      <c r="AZ26" s="13">
        <f t="shared" si="12"/>
        <v>0</v>
      </c>
      <c r="BA26" s="249">
        <f t="shared" si="2"/>
        <v>0</v>
      </c>
      <c r="BB26" s="249">
        <f t="shared" si="3"/>
        <v>0</v>
      </c>
      <c r="BC26" s="249">
        <f t="shared" si="13"/>
        <v>0</v>
      </c>
      <c r="BD26" s="250" t="e">
        <f t="shared" si="14"/>
        <v>#DIV/0!</v>
      </c>
    </row>
    <row r="27" spans="1:56" ht="15" hidden="1" customHeight="1" x14ac:dyDescent="0.2">
      <c r="A27" s="20" t="str">
        <f t="shared" si="15"/>
        <v/>
      </c>
      <c r="B27" s="171"/>
      <c r="C27" s="407" t="str">
        <f>'11'!O$23</f>
        <v/>
      </c>
      <c r="D27" s="408"/>
      <c r="E27" s="404" t="str">
        <f>'11'!O$37</f>
        <v/>
      </c>
      <c r="F27" s="406"/>
      <c r="G27" s="405"/>
      <c r="H27" s="404" t="str">
        <f>'11'!O$49</f>
        <v/>
      </c>
      <c r="I27" s="405"/>
      <c r="J27" s="425" t="str">
        <f>'11'!O$65</f>
        <v/>
      </c>
      <c r="K27" s="409"/>
      <c r="L27" s="408"/>
      <c r="M27" s="425" t="str">
        <f>'11'!O$73</f>
        <v/>
      </c>
      <c r="N27" s="410"/>
      <c r="O27" s="444" t="str">
        <f>'11'!O$82</f>
        <v/>
      </c>
      <c r="P27" s="444"/>
      <c r="Q27" s="411"/>
      <c r="R27" s="274"/>
      <c r="S27" s="274"/>
      <c r="T27" s="274"/>
      <c r="U27" s="112">
        <v>11</v>
      </c>
      <c r="V27" s="269">
        <f t="shared" si="4"/>
        <v>0</v>
      </c>
      <c r="W27" s="269">
        <f t="shared" si="5"/>
        <v>0</v>
      </c>
      <c r="X27" s="269">
        <f t="shared" si="6"/>
        <v>0</v>
      </c>
      <c r="Y27" s="177" t="e">
        <f t="shared" si="7"/>
        <v>#DIV/0!</v>
      </c>
      <c r="Z27" s="112"/>
      <c r="AB27" s="24">
        <f>'11'!$B$2</f>
        <v>0</v>
      </c>
      <c r="AC27" s="121">
        <f>'11'!N20</f>
        <v>0</v>
      </c>
      <c r="AD27" s="121">
        <f>'11'!O20</f>
        <v>0</v>
      </c>
      <c r="AE27" s="121">
        <f>'11'!P20</f>
        <v>0</v>
      </c>
      <c r="AF27" s="13">
        <f t="shared" ref="AF27:AF38" si="16">SUM(AC27:AD27)</f>
        <v>0</v>
      </c>
      <c r="AG27" s="190">
        <f>'11'!N34</f>
        <v>0</v>
      </c>
      <c r="AH27" s="190">
        <f>'11'!O34</f>
        <v>0</v>
      </c>
      <c r="AI27" s="190">
        <f>'11'!P34</f>
        <v>0</v>
      </c>
      <c r="AJ27" s="13">
        <f t="shared" si="8"/>
        <v>0</v>
      </c>
      <c r="AK27" s="190">
        <f>'11'!N$48</f>
        <v>0</v>
      </c>
      <c r="AL27" s="190">
        <f>'11'!O$48</f>
        <v>0</v>
      </c>
      <c r="AM27" s="190">
        <f>'11'!P$48</f>
        <v>0</v>
      </c>
      <c r="AN27" s="13">
        <f t="shared" si="9"/>
        <v>0</v>
      </c>
      <c r="AO27" s="190">
        <f>'11'!N$62</f>
        <v>0</v>
      </c>
      <c r="AP27" s="190">
        <f>'11'!O$62</f>
        <v>0</v>
      </c>
      <c r="AQ27" s="190">
        <f>'11'!P$62</f>
        <v>0</v>
      </c>
      <c r="AR27" s="13">
        <f t="shared" si="10"/>
        <v>0</v>
      </c>
      <c r="AS27" s="190">
        <f>'11'!N$70</f>
        <v>0</v>
      </c>
      <c r="AT27" s="190">
        <f>'11'!O$70</f>
        <v>0</v>
      </c>
      <c r="AU27" s="190">
        <f>'11'!P$70</f>
        <v>0</v>
      </c>
      <c r="AV27" s="13">
        <f t="shared" si="11"/>
        <v>0</v>
      </c>
      <c r="AW27" s="190">
        <f>'11'!N$79</f>
        <v>0</v>
      </c>
      <c r="AX27" s="190">
        <f>'11'!O$79</f>
        <v>0</v>
      </c>
      <c r="AY27" s="190">
        <f>'11'!P$79</f>
        <v>0</v>
      </c>
      <c r="AZ27" s="13">
        <f t="shared" si="12"/>
        <v>0</v>
      </c>
      <c r="BA27" s="249">
        <f t="shared" si="2"/>
        <v>0</v>
      </c>
      <c r="BB27" s="249">
        <f t="shared" si="3"/>
        <v>0</v>
      </c>
      <c r="BC27" s="249">
        <f t="shared" si="13"/>
        <v>0</v>
      </c>
      <c r="BD27" s="250" t="e">
        <f t="shared" si="14"/>
        <v>#DIV/0!</v>
      </c>
    </row>
    <row r="28" spans="1:56" ht="15" hidden="1" customHeight="1" x14ac:dyDescent="0.2">
      <c r="A28" s="20" t="str">
        <f t="shared" si="15"/>
        <v/>
      </c>
      <c r="B28" s="171"/>
      <c r="C28" s="407" t="str">
        <f>'12'!O$23</f>
        <v/>
      </c>
      <c r="D28" s="408"/>
      <c r="E28" s="404" t="str">
        <f>'12'!O$37</f>
        <v/>
      </c>
      <c r="F28" s="406"/>
      <c r="G28" s="405"/>
      <c r="H28" s="404" t="str">
        <f>'12'!O$49</f>
        <v/>
      </c>
      <c r="I28" s="405"/>
      <c r="J28" s="425" t="str">
        <f>'12'!O$65</f>
        <v/>
      </c>
      <c r="K28" s="409"/>
      <c r="L28" s="408"/>
      <c r="M28" s="425" t="str">
        <f>'12'!O$73</f>
        <v/>
      </c>
      <c r="N28" s="410"/>
      <c r="O28" s="444" t="str">
        <f>'12'!O$82</f>
        <v/>
      </c>
      <c r="P28" s="444"/>
      <c r="Q28" s="411"/>
      <c r="R28" s="274"/>
      <c r="S28" s="274"/>
      <c r="T28" s="274"/>
      <c r="U28" s="112">
        <v>12</v>
      </c>
      <c r="V28" s="269">
        <f t="shared" si="4"/>
        <v>0</v>
      </c>
      <c r="W28" s="269">
        <f t="shared" si="5"/>
        <v>0</v>
      </c>
      <c r="X28" s="269">
        <f t="shared" si="6"/>
        <v>0</v>
      </c>
      <c r="Y28" s="177" t="e">
        <f t="shared" si="7"/>
        <v>#DIV/0!</v>
      </c>
      <c r="Z28" s="112"/>
      <c r="AB28" s="24">
        <f>'12'!$B$2</f>
        <v>0</v>
      </c>
      <c r="AC28" s="121">
        <f>'12'!N20</f>
        <v>0</v>
      </c>
      <c r="AD28" s="121">
        <f>'12'!O20</f>
        <v>0</v>
      </c>
      <c r="AE28" s="121">
        <f>'12'!P20</f>
        <v>0</v>
      </c>
      <c r="AF28" s="13">
        <f t="shared" si="16"/>
        <v>0</v>
      </c>
      <c r="AG28" s="190">
        <f>'12'!N34</f>
        <v>0</v>
      </c>
      <c r="AH28" s="190">
        <f>'12'!O34</f>
        <v>0</v>
      </c>
      <c r="AI28" s="190">
        <f>'12'!P34</f>
        <v>0</v>
      </c>
      <c r="AJ28" s="13">
        <f t="shared" si="8"/>
        <v>0</v>
      </c>
      <c r="AK28" s="190">
        <f>'12'!N$48</f>
        <v>0</v>
      </c>
      <c r="AL28" s="190">
        <f>'12'!O$48</f>
        <v>0</v>
      </c>
      <c r="AM28" s="190">
        <f>'12'!P$48</f>
        <v>0</v>
      </c>
      <c r="AN28" s="13">
        <f t="shared" si="9"/>
        <v>0</v>
      </c>
      <c r="AO28" s="190">
        <f>'12'!N$62</f>
        <v>0</v>
      </c>
      <c r="AP28" s="190">
        <f>'12'!O$62</f>
        <v>0</v>
      </c>
      <c r="AQ28" s="190">
        <f>'12'!P$62</f>
        <v>0</v>
      </c>
      <c r="AR28" s="13">
        <f t="shared" si="10"/>
        <v>0</v>
      </c>
      <c r="AS28" s="190">
        <f>'12'!N$70</f>
        <v>0</v>
      </c>
      <c r="AT28" s="190">
        <f>'12'!O$70</f>
        <v>0</v>
      </c>
      <c r="AU28" s="190">
        <f>'12'!P$70</f>
        <v>0</v>
      </c>
      <c r="AV28" s="13">
        <f t="shared" si="11"/>
        <v>0</v>
      </c>
      <c r="AW28" s="190">
        <f>'12'!N$79</f>
        <v>0</v>
      </c>
      <c r="AX28" s="190">
        <f>'12'!O$79</f>
        <v>0</v>
      </c>
      <c r="AY28" s="190">
        <f>'12'!P$79</f>
        <v>0</v>
      </c>
      <c r="AZ28" s="13">
        <f t="shared" si="12"/>
        <v>0</v>
      </c>
      <c r="BA28" s="249">
        <f t="shared" si="2"/>
        <v>0</v>
      </c>
      <c r="BB28" s="249">
        <f t="shared" si="3"/>
        <v>0</v>
      </c>
      <c r="BC28" s="249">
        <f t="shared" si="13"/>
        <v>0</v>
      </c>
      <c r="BD28" s="250" t="e">
        <f t="shared" si="14"/>
        <v>#DIV/0!</v>
      </c>
    </row>
    <row r="29" spans="1:56" ht="15" hidden="1" customHeight="1" x14ac:dyDescent="0.2">
      <c r="A29" s="20" t="str">
        <f t="shared" si="15"/>
        <v/>
      </c>
      <c r="B29" s="171"/>
      <c r="C29" s="407" t="str">
        <f>'13'!O$23</f>
        <v/>
      </c>
      <c r="D29" s="408"/>
      <c r="E29" s="404" t="str">
        <f>'13'!O$37</f>
        <v/>
      </c>
      <c r="F29" s="406"/>
      <c r="G29" s="405"/>
      <c r="H29" s="404" t="str">
        <f>'13'!O$49</f>
        <v/>
      </c>
      <c r="I29" s="405"/>
      <c r="J29" s="425" t="str">
        <f>'13'!O$65</f>
        <v/>
      </c>
      <c r="K29" s="409"/>
      <c r="L29" s="408"/>
      <c r="M29" s="425" t="str">
        <f>'13'!O$73</f>
        <v/>
      </c>
      <c r="N29" s="410"/>
      <c r="O29" s="444" t="str">
        <f>'13'!O$82</f>
        <v/>
      </c>
      <c r="P29" s="444"/>
      <c r="Q29" s="411"/>
      <c r="R29" s="274"/>
      <c r="S29" s="274"/>
      <c r="T29" s="274"/>
      <c r="U29" s="112">
        <v>13</v>
      </c>
      <c r="V29" s="269">
        <f t="shared" si="4"/>
        <v>0</v>
      </c>
      <c r="W29" s="269">
        <f t="shared" si="5"/>
        <v>0</v>
      </c>
      <c r="X29" s="269">
        <f t="shared" si="6"/>
        <v>0</v>
      </c>
      <c r="Y29" s="177" t="e">
        <f t="shared" si="7"/>
        <v>#DIV/0!</v>
      </c>
      <c r="Z29" s="112"/>
      <c r="AB29" s="24">
        <f>'13'!$B$2</f>
        <v>0</v>
      </c>
      <c r="AC29" s="121">
        <f>'13'!N20</f>
        <v>0</v>
      </c>
      <c r="AD29" s="121">
        <f>'13'!O20</f>
        <v>0</v>
      </c>
      <c r="AE29" s="121">
        <f>'13'!P20</f>
        <v>0</v>
      </c>
      <c r="AF29" s="13">
        <f t="shared" si="16"/>
        <v>0</v>
      </c>
      <c r="AG29" s="190">
        <f>'13'!N34</f>
        <v>0</v>
      </c>
      <c r="AH29" s="190">
        <f>'13'!O34</f>
        <v>0</v>
      </c>
      <c r="AI29" s="190">
        <f>'13'!P34</f>
        <v>0</v>
      </c>
      <c r="AJ29" s="13">
        <f t="shared" si="8"/>
        <v>0</v>
      </c>
      <c r="AK29" s="190">
        <f>'13'!N$48</f>
        <v>0</v>
      </c>
      <c r="AL29" s="190">
        <f>'13'!O$48</f>
        <v>0</v>
      </c>
      <c r="AM29" s="190">
        <f>'13'!P$48</f>
        <v>0</v>
      </c>
      <c r="AN29" s="13">
        <f t="shared" si="9"/>
        <v>0</v>
      </c>
      <c r="AO29" s="190">
        <f>'13'!N$62</f>
        <v>0</v>
      </c>
      <c r="AP29" s="190">
        <f>'13'!O$62</f>
        <v>0</v>
      </c>
      <c r="AQ29" s="190">
        <f>'13'!P$62</f>
        <v>0</v>
      </c>
      <c r="AR29" s="13">
        <f t="shared" si="10"/>
        <v>0</v>
      </c>
      <c r="AS29" s="190">
        <f>'13'!N$70</f>
        <v>0</v>
      </c>
      <c r="AT29" s="190">
        <f>'13'!O$70</f>
        <v>0</v>
      </c>
      <c r="AU29" s="190">
        <f>'13'!P$70</f>
        <v>0</v>
      </c>
      <c r="AV29" s="13">
        <f t="shared" si="11"/>
        <v>0</v>
      </c>
      <c r="AW29" s="190">
        <f>'13'!N$79</f>
        <v>0</v>
      </c>
      <c r="AX29" s="190">
        <f>'13'!O$79</f>
        <v>0</v>
      </c>
      <c r="AY29" s="190">
        <f>'13'!P$79</f>
        <v>0</v>
      </c>
      <c r="AZ29" s="13">
        <f t="shared" si="12"/>
        <v>0</v>
      </c>
      <c r="BA29" s="249">
        <f t="shared" si="2"/>
        <v>0</v>
      </c>
      <c r="BB29" s="249">
        <f t="shared" si="3"/>
        <v>0</v>
      </c>
      <c r="BC29" s="249">
        <f t="shared" si="13"/>
        <v>0</v>
      </c>
      <c r="BD29" s="250" t="e">
        <f t="shared" si="14"/>
        <v>#DIV/0!</v>
      </c>
    </row>
    <row r="30" spans="1:56" ht="15" hidden="1" customHeight="1" x14ac:dyDescent="0.2">
      <c r="A30" s="20" t="str">
        <f t="shared" si="15"/>
        <v/>
      </c>
      <c r="B30" s="171"/>
      <c r="C30" s="407" t="str">
        <f>'14'!O$23</f>
        <v/>
      </c>
      <c r="D30" s="408"/>
      <c r="E30" s="404" t="str">
        <f>'14'!O$37</f>
        <v/>
      </c>
      <c r="F30" s="406"/>
      <c r="G30" s="405"/>
      <c r="H30" s="404" t="str">
        <f>'14'!O$49</f>
        <v/>
      </c>
      <c r="I30" s="405"/>
      <c r="J30" s="425" t="str">
        <f>'14'!O$65</f>
        <v/>
      </c>
      <c r="K30" s="409"/>
      <c r="L30" s="408"/>
      <c r="M30" s="425" t="str">
        <f>'14'!O$73</f>
        <v/>
      </c>
      <c r="N30" s="410"/>
      <c r="O30" s="444" t="str">
        <f>'14'!O$82</f>
        <v/>
      </c>
      <c r="P30" s="444"/>
      <c r="Q30" s="411"/>
      <c r="R30" s="274"/>
      <c r="S30" s="274"/>
      <c r="T30" s="274"/>
      <c r="U30" s="112">
        <v>14</v>
      </c>
      <c r="V30" s="269">
        <f t="shared" si="4"/>
        <v>0</v>
      </c>
      <c r="W30" s="269">
        <f t="shared" si="5"/>
        <v>0</v>
      </c>
      <c r="X30" s="269">
        <f t="shared" si="6"/>
        <v>0</v>
      </c>
      <c r="Y30" s="177" t="e">
        <f t="shared" si="7"/>
        <v>#DIV/0!</v>
      </c>
      <c r="Z30" s="112"/>
      <c r="AB30" s="24">
        <f>'14'!$B$2</f>
        <v>0</v>
      </c>
      <c r="AC30" s="121">
        <f>'14'!N20</f>
        <v>0</v>
      </c>
      <c r="AD30" s="121">
        <f>'14'!O20</f>
        <v>0</v>
      </c>
      <c r="AE30" s="121">
        <f>'14'!P20</f>
        <v>0</v>
      </c>
      <c r="AF30" s="13">
        <f t="shared" si="16"/>
        <v>0</v>
      </c>
      <c r="AG30" s="190">
        <f>'14'!N34</f>
        <v>0</v>
      </c>
      <c r="AH30" s="190">
        <f>'14'!O34</f>
        <v>0</v>
      </c>
      <c r="AI30" s="190">
        <f>'14'!P34</f>
        <v>0</v>
      </c>
      <c r="AJ30" s="13">
        <f t="shared" si="8"/>
        <v>0</v>
      </c>
      <c r="AK30" s="190">
        <f>'14'!N$48</f>
        <v>0</v>
      </c>
      <c r="AL30" s="190">
        <f>'14'!O$48</f>
        <v>0</v>
      </c>
      <c r="AM30" s="190">
        <f>'14'!P$48</f>
        <v>0</v>
      </c>
      <c r="AN30" s="13">
        <f t="shared" si="9"/>
        <v>0</v>
      </c>
      <c r="AO30" s="190">
        <f>'14'!N$62</f>
        <v>0</v>
      </c>
      <c r="AP30" s="190">
        <f>'14'!O$62</f>
        <v>0</v>
      </c>
      <c r="AQ30" s="190">
        <f>'14'!P$62</f>
        <v>0</v>
      </c>
      <c r="AR30" s="13">
        <f t="shared" si="10"/>
        <v>0</v>
      </c>
      <c r="AS30" s="190">
        <f>'14'!N$70</f>
        <v>0</v>
      </c>
      <c r="AT30" s="190">
        <f>'14'!O$70</f>
        <v>0</v>
      </c>
      <c r="AU30" s="190">
        <f>'14'!P$70</f>
        <v>0</v>
      </c>
      <c r="AV30" s="13">
        <f t="shared" si="11"/>
        <v>0</v>
      </c>
      <c r="AW30" s="190">
        <f>'14'!N$79</f>
        <v>0</v>
      </c>
      <c r="AX30" s="190">
        <f>'14'!O$79</f>
        <v>0</v>
      </c>
      <c r="AY30" s="190">
        <f>'14'!P$79</f>
        <v>0</v>
      </c>
      <c r="AZ30" s="13">
        <f t="shared" si="12"/>
        <v>0</v>
      </c>
      <c r="BA30" s="249">
        <f t="shared" si="2"/>
        <v>0</v>
      </c>
      <c r="BB30" s="249">
        <f t="shared" si="3"/>
        <v>0</v>
      </c>
      <c r="BC30" s="249">
        <f t="shared" si="13"/>
        <v>0</v>
      </c>
      <c r="BD30" s="250" t="e">
        <f t="shared" si="14"/>
        <v>#DIV/0!</v>
      </c>
    </row>
    <row r="31" spans="1:56" ht="15" hidden="1" customHeight="1" x14ac:dyDescent="0.2">
      <c r="A31" s="20" t="str">
        <f t="shared" si="15"/>
        <v/>
      </c>
      <c r="B31" s="171"/>
      <c r="C31" s="407" t="str">
        <f>'15'!O$23</f>
        <v/>
      </c>
      <c r="D31" s="408"/>
      <c r="E31" s="404" t="str">
        <f>'15'!O$37</f>
        <v/>
      </c>
      <c r="F31" s="406"/>
      <c r="G31" s="405"/>
      <c r="H31" s="404" t="str">
        <f>'15'!O$49</f>
        <v/>
      </c>
      <c r="I31" s="405"/>
      <c r="J31" s="425" t="str">
        <f>'15'!O$65</f>
        <v/>
      </c>
      <c r="K31" s="409"/>
      <c r="L31" s="408"/>
      <c r="M31" s="425" t="str">
        <f>'15'!O$73</f>
        <v/>
      </c>
      <c r="N31" s="410"/>
      <c r="O31" s="444" t="str">
        <f>'15'!O$82</f>
        <v/>
      </c>
      <c r="P31" s="444"/>
      <c r="Q31" s="411"/>
      <c r="R31" s="274"/>
      <c r="S31" s="274"/>
      <c r="T31" s="274"/>
      <c r="U31" s="112">
        <v>15</v>
      </c>
      <c r="V31" s="269">
        <f t="shared" si="4"/>
        <v>0</v>
      </c>
      <c r="W31" s="269">
        <f t="shared" si="5"/>
        <v>0</v>
      </c>
      <c r="X31" s="269">
        <f t="shared" si="6"/>
        <v>0</v>
      </c>
      <c r="Y31" s="177" t="e">
        <f t="shared" si="7"/>
        <v>#DIV/0!</v>
      </c>
      <c r="Z31" s="112"/>
      <c r="AB31" s="24">
        <f>'15'!$B$2</f>
        <v>0</v>
      </c>
      <c r="AC31" s="121">
        <f>'15'!N20</f>
        <v>0</v>
      </c>
      <c r="AD31" s="121">
        <f>'15'!O20</f>
        <v>0</v>
      </c>
      <c r="AE31" s="121">
        <f>'15'!P20</f>
        <v>0</v>
      </c>
      <c r="AF31" s="13">
        <f t="shared" si="16"/>
        <v>0</v>
      </c>
      <c r="AG31" s="190">
        <f>'15'!N34</f>
        <v>0</v>
      </c>
      <c r="AH31" s="190">
        <f>'15'!O34</f>
        <v>0</v>
      </c>
      <c r="AI31" s="190">
        <f>'15'!P34</f>
        <v>0</v>
      </c>
      <c r="AJ31" s="13">
        <f t="shared" si="8"/>
        <v>0</v>
      </c>
      <c r="AK31" s="190">
        <f>'15'!N$48</f>
        <v>0</v>
      </c>
      <c r="AL31" s="190">
        <f>'15'!O$48</f>
        <v>0</v>
      </c>
      <c r="AM31" s="190">
        <f>'15'!P$48</f>
        <v>0</v>
      </c>
      <c r="AN31" s="13">
        <f t="shared" si="9"/>
        <v>0</v>
      </c>
      <c r="AO31" s="190">
        <f>'15'!N$62</f>
        <v>0</v>
      </c>
      <c r="AP31" s="190">
        <f>'15'!O$62</f>
        <v>0</v>
      </c>
      <c r="AQ31" s="190">
        <f>'15'!P$62</f>
        <v>0</v>
      </c>
      <c r="AR31" s="13">
        <f t="shared" si="10"/>
        <v>0</v>
      </c>
      <c r="AS31" s="190">
        <f>'15'!N$70</f>
        <v>0</v>
      </c>
      <c r="AT31" s="190">
        <f>'15'!O$70</f>
        <v>0</v>
      </c>
      <c r="AU31" s="190">
        <f>'15'!P$70</f>
        <v>0</v>
      </c>
      <c r="AV31" s="13">
        <f t="shared" si="11"/>
        <v>0</v>
      </c>
      <c r="AW31" s="190">
        <f>'15'!N$79</f>
        <v>0</v>
      </c>
      <c r="AX31" s="190">
        <f>'15'!O$79</f>
        <v>0</v>
      </c>
      <c r="AY31" s="190">
        <f>'15'!P$79</f>
        <v>0</v>
      </c>
      <c r="AZ31" s="13">
        <f t="shared" si="12"/>
        <v>0</v>
      </c>
      <c r="BA31" s="249">
        <f t="shared" si="2"/>
        <v>0</v>
      </c>
      <c r="BB31" s="249">
        <f t="shared" si="3"/>
        <v>0</v>
      </c>
      <c r="BC31" s="249">
        <f t="shared" si="13"/>
        <v>0</v>
      </c>
      <c r="BD31" s="250" t="e">
        <f t="shared" si="14"/>
        <v>#DIV/0!</v>
      </c>
    </row>
    <row r="32" spans="1:56" ht="15" hidden="1" customHeight="1" x14ac:dyDescent="0.2">
      <c r="A32" s="20" t="str">
        <f t="shared" si="15"/>
        <v/>
      </c>
      <c r="B32" s="171"/>
      <c r="C32" s="407" t="str">
        <f>'16'!O$23</f>
        <v/>
      </c>
      <c r="D32" s="408"/>
      <c r="E32" s="404" t="str">
        <f>'16'!O$37</f>
        <v/>
      </c>
      <c r="F32" s="406"/>
      <c r="G32" s="405"/>
      <c r="H32" s="404" t="str">
        <f>'16'!O$49</f>
        <v/>
      </c>
      <c r="I32" s="405"/>
      <c r="J32" s="425" t="str">
        <f>'16'!O$65</f>
        <v/>
      </c>
      <c r="K32" s="409"/>
      <c r="L32" s="408"/>
      <c r="M32" s="425" t="str">
        <f>'16'!O$73</f>
        <v/>
      </c>
      <c r="N32" s="410"/>
      <c r="O32" s="444" t="str">
        <f>'16'!O$82</f>
        <v/>
      </c>
      <c r="P32" s="444"/>
      <c r="Q32" s="411"/>
      <c r="R32" s="274"/>
      <c r="S32" s="274"/>
      <c r="T32" s="274"/>
      <c r="U32" s="112">
        <v>16</v>
      </c>
      <c r="V32" s="269">
        <f t="shared" si="4"/>
        <v>0</v>
      </c>
      <c r="W32" s="269">
        <f t="shared" si="5"/>
        <v>0</v>
      </c>
      <c r="X32" s="269">
        <f t="shared" si="6"/>
        <v>0</v>
      </c>
      <c r="Y32" s="177" t="e">
        <f t="shared" si="7"/>
        <v>#DIV/0!</v>
      </c>
      <c r="Z32" s="112"/>
      <c r="AB32" s="24">
        <f>'16'!$B$2</f>
        <v>0</v>
      </c>
      <c r="AC32" s="121">
        <f>'16'!N20</f>
        <v>0</v>
      </c>
      <c r="AD32" s="121">
        <f>'16'!O20</f>
        <v>0</v>
      </c>
      <c r="AE32" s="121">
        <f>'16'!P20</f>
        <v>0</v>
      </c>
      <c r="AF32" s="13">
        <f t="shared" si="16"/>
        <v>0</v>
      </c>
      <c r="AG32" s="190">
        <f>'16'!N34</f>
        <v>0</v>
      </c>
      <c r="AH32" s="190">
        <f>'16'!O34</f>
        <v>0</v>
      </c>
      <c r="AI32" s="190">
        <f>'16'!P34</f>
        <v>0</v>
      </c>
      <c r="AJ32" s="13">
        <f t="shared" si="8"/>
        <v>0</v>
      </c>
      <c r="AK32" s="190">
        <f>'16'!N$48</f>
        <v>0</v>
      </c>
      <c r="AL32" s="190">
        <f>'16'!O$48</f>
        <v>0</v>
      </c>
      <c r="AM32" s="190">
        <f>'16'!P$48</f>
        <v>0</v>
      </c>
      <c r="AN32" s="13">
        <f t="shared" si="9"/>
        <v>0</v>
      </c>
      <c r="AO32" s="190">
        <f>'16'!N$62</f>
        <v>0</v>
      </c>
      <c r="AP32" s="190">
        <f>'16'!O$62</f>
        <v>0</v>
      </c>
      <c r="AQ32" s="190">
        <f>'16'!P$62</f>
        <v>0</v>
      </c>
      <c r="AR32" s="13">
        <f t="shared" si="10"/>
        <v>0</v>
      </c>
      <c r="AS32" s="190">
        <f>'16'!N$70</f>
        <v>0</v>
      </c>
      <c r="AT32" s="190">
        <f>'16'!O$70</f>
        <v>0</v>
      </c>
      <c r="AU32" s="190">
        <f>'16'!P$70</f>
        <v>0</v>
      </c>
      <c r="AV32" s="13">
        <f t="shared" si="11"/>
        <v>0</v>
      </c>
      <c r="AW32" s="190">
        <f>'16'!N$79</f>
        <v>0</v>
      </c>
      <c r="AX32" s="190">
        <f>'16'!O$79</f>
        <v>0</v>
      </c>
      <c r="AY32" s="190">
        <f>'16'!P$79</f>
        <v>0</v>
      </c>
      <c r="AZ32" s="13">
        <f t="shared" si="12"/>
        <v>0</v>
      </c>
      <c r="BA32" s="249">
        <f t="shared" si="2"/>
        <v>0</v>
      </c>
      <c r="BB32" s="249">
        <f t="shared" si="3"/>
        <v>0</v>
      </c>
      <c r="BC32" s="249">
        <f t="shared" si="13"/>
        <v>0</v>
      </c>
      <c r="BD32" s="250" t="e">
        <f t="shared" si="14"/>
        <v>#DIV/0!</v>
      </c>
    </row>
    <row r="33" spans="1:56" ht="15" hidden="1" customHeight="1" x14ac:dyDescent="0.2">
      <c r="A33" s="20" t="str">
        <f t="shared" si="15"/>
        <v/>
      </c>
      <c r="B33" s="171"/>
      <c r="C33" s="407" t="str">
        <f>'17'!O$23</f>
        <v/>
      </c>
      <c r="D33" s="408"/>
      <c r="E33" s="404" t="str">
        <f>'17'!O$37</f>
        <v/>
      </c>
      <c r="F33" s="406"/>
      <c r="G33" s="405"/>
      <c r="H33" s="404" t="str">
        <f>'17'!O$49</f>
        <v/>
      </c>
      <c r="I33" s="405"/>
      <c r="J33" s="425" t="str">
        <f>'17'!O$65</f>
        <v/>
      </c>
      <c r="K33" s="409"/>
      <c r="L33" s="408"/>
      <c r="M33" s="425" t="str">
        <f>'17'!O$73</f>
        <v/>
      </c>
      <c r="N33" s="410"/>
      <c r="O33" s="444" t="str">
        <f>'17'!O$82</f>
        <v/>
      </c>
      <c r="P33" s="444"/>
      <c r="Q33" s="411"/>
      <c r="R33" s="274"/>
      <c r="S33" s="274"/>
      <c r="T33" s="274"/>
      <c r="U33" s="112">
        <v>17</v>
      </c>
      <c r="V33" s="269">
        <f t="shared" si="4"/>
        <v>0</v>
      </c>
      <c r="W33" s="269">
        <f t="shared" si="5"/>
        <v>0</v>
      </c>
      <c r="X33" s="269">
        <f t="shared" si="6"/>
        <v>0</v>
      </c>
      <c r="Y33" s="177" t="e">
        <f t="shared" si="7"/>
        <v>#DIV/0!</v>
      </c>
      <c r="Z33" s="112"/>
      <c r="AB33" s="24">
        <f>'17'!$B$2</f>
        <v>0</v>
      </c>
      <c r="AC33" s="121">
        <f>'17'!N20</f>
        <v>0</v>
      </c>
      <c r="AD33" s="121">
        <f>'17'!O20</f>
        <v>0</v>
      </c>
      <c r="AE33" s="121">
        <f>'17'!P20</f>
        <v>0</v>
      </c>
      <c r="AF33" s="13">
        <f t="shared" si="16"/>
        <v>0</v>
      </c>
      <c r="AG33" s="190">
        <f>'17'!N34</f>
        <v>0</v>
      </c>
      <c r="AH33" s="190">
        <f>'17'!O34</f>
        <v>0</v>
      </c>
      <c r="AI33" s="190">
        <f>'17'!P34</f>
        <v>0</v>
      </c>
      <c r="AJ33" s="13">
        <f t="shared" si="8"/>
        <v>0</v>
      </c>
      <c r="AK33" s="190">
        <f>'17'!N$48</f>
        <v>0</v>
      </c>
      <c r="AL33" s="190">
        <f>'17'!O$48</f>
        <v>0</v>
      </c>
      <c r="AM33" s="190">
        <f>'17'!P$48</f>
        <v>0</v>
      </c>
      <c r="AN33" s="13">
        <f t="shared" si="9"/>
        <v>0</v>
      </c>
      <c r="AO33" s="190">
        <f>'17'!N$62</f>
        <v>0</v>
      </c>
      <c r="AP33" s="190">
        <f>'17'!O$62</f>
        <v>0</v>
      </c>
      <c r="AQ33" s="190">
        <f>'17'!P$62</f>
        <v>0</v>
      </c>
      <c r="AR33" s="13">
        <f t="shared" si="10"/>
        <v>0</v>
      </c>
      <c r="AS33" s="190">
        <f>'17'!N$70</f>
        <v>0</v>
      </c>
      <c r="AT33" s="190">
        <f>'17'!O$70</f>
        <v>0</v>
      </c>
      <c r="AU33" s="190">
        <f>'17'!P$70</f>
        <v>0</v>
      </c>
      <c r="AV33" s="13">
        <f t="shared" si="11"/>
        <v>0</v>
      </c>
      <c r="AW33" s="190">
        <f>'17'!N$79</f>
        <v>0</v>
      </c>
      <c r="AX33" s="190">
        <f>'17'!O$79</f>
        <v>0</v>
      </c>
      <c r="AY33" s="190">
        <f>'17'!P$79</f>
        <v>0</v>
      </c>
      <c r="AZ33" s="13">
        <f t="shared" si="12"/>
        <v>0</v>
      </c>
      <c r="BA33" s="249">
        <f t="shared" si="2"/>
        <v>0</v>
      </c>
      <c r="BB33" s="249">
        <f t="shared" si="3"/>
        <v>0</v>
      </c>
      <c r="BC33" s="249">
        <f t="shared" si="13"/>
        <v>0</v>
      </c>
      <c r="BD33" s="250" t="e">
        <f t="shared" si="14"/>
        <v>#DIV/0!</v>
      </c>
    </row>
    <row r="34" spans="1:56" ht="15" hidden="1" customHeight="1" x14ac:dyDescent="0.2">
      <c r="A34" s="20" t="str">
        <f t="shared" si="15"/>
        <v/>
      </c>
      <c r="B34" s="171"/>
      <c r="C34" s="407" t="str">
        <f>'18'!O$23</f>
        <v/>
      </c>
      <c r="D34" s="408"/>
      <c r="E34" s="404" t="str">
        <f>'18'!O$37</f>
        <v/>
      </c>
      <c r="F34" s="406"/>
      <c r="G34" s="405"/>
      <c r="H34" s="404" t="str">
        <f>'18'!O$49</f>
        <v/>
      </c>
      <c r="I34" s="405"/>
      <c r="J34" s="425" t="str">
        <f>'18'!O$65</f>
        <v/>
      </c>
      <c r="K34" s="409"/>
      <c r="L34" s="408"/>
      <c r="M34" s="425" t="str">
        <f>'18'!O$73</f>
        <v/>
      </c>
      <c r="N34" s="410"/>
      <c r="O34" s="444" t="str">
        <f>'18'!O$82</f>
        <v/>
      </c>
      <c r="P34" s="444"/>
      <c r="Q34" s="411"/>
      <c r="R34" s="274"/>
      <c r="S34" s="274"/>
      <c r="T34" s="274"/>
      <c r="U34" s="112">
        <v>18</v>
      </c>
      <c r="V34" s="269">
        <f t="shared" si="4"/>
        <v>0</v>
      </c>
      <c r="W34" s="269">
        <f t="shared" si="5"/>
        <v>0</v>
      </c>
      <c r="X34" s="269">
        <f t="shared" si="6"/>
        <v>0</v>
      </c>
      <c r="Y34" s="177" t="e">
        <f t="shared" si="7"/>
        <v>#DIV/0!</v>
      </c>
      <c r="Z34" s="112"/>
      <c r="AB34" s="24">
        <f>'18'!$B$2</f>
        <v>0</v>
      </c>
      <c r="AC34" s="121">
        <f>'18'!N20</f>
        <v>0</v>
      </c>
      <c r="AD34" s="121">
        <f>'18'!O20</f>
        <v>0</v>
      </c>
      <c r="AE34" s="121">
        <f>'18'!P20</f>
        <v>0</v>
      </c>
      <c r="AF34" s="13">
        <f t="shared" si="16"/>
        <v>0</v>
      </c>
      <c r="AG34" s="190">
        <f>'18'!N34</f>
        <v>0</v>
      </c>
      <c r="AH34" s="190">
        <f>'18'!O34</f>
        <v>0</v>
      </c>
      <c r="AI34" s="190">
        <f>'18'!P34</f>
        <v>0</v>
      </c>
      <c r="AJ34" s="13">
        <f t="shared" si="8"/>
        <v>0</v>
      </c>
      <c r="AK34" s="190">
        <f>'18'!N$48</f>
        <v>0</v>
      </c>
      <c r="AL34" s="190">
        <f>'18'!O$48</f>
        <v>0</v>
      </c>
      <c r="AM34" s="190">
        <f>'18'!P$48</f>
        <v>0</v>
      </c>
      <c r="AN34" s="13">
        <f t="shared" si="9"/>
        <v>0</v>
      </c>
      <c r="AO34" s="190">
        <f>'18'!N$62</f>
        <v>0</v>
      </c>
      <c r="AP34" s="190">
        <f>'18'!O$62</f>
        <v>0</v>
      </c>
      <c r="AQ34" s="190">
        <f>'18'!P$62</f>
        <v>0</v>
      </c>
      <c r="AR34" s="13">
        <f t="shared" si="10"/>
        <v>0</v>
      </c>
      <c r="AS34" s="190">
        <f>'18'!N$70</f>
        <v>0</v>
      </c>
      <c r="AT34" s="190">
        <f>'18'!O$70</f>
        <v>0</v>
      </c>
      <c r="AU34" s="190">
        <f>'18'!P$70</f>
        <v>0</v>
      </c>
      <c r="AV34" s="13">
        <f t="shared" si="11"/>
        <v>0</v>
      </c>
      <c r="AW34" s="190">
        <f>'18'!N$79</f>
        <v>0</v>
      </c>
      <c r="AX34" s="190">
        <f>'18'!O$79</f>
        <v>0</v>
      </c>
      <c r="AY34" s="190">
        <f>'18'!P$79</f>
        <v>0</v>
      </c>
      <c r="AZ34" s="13">
        <f t="shared" si="12"/>
        <v>0</v>
      </c>
      <c r="BA34" s="249">
        <f t="shared" si="2"/>
        <v>0</v>
      </c>
      <c r="BB34" s="249">
        <f t="shared" si="3"/>
        <v>0</v>
      </c>
      <c r="BC34" s="249">
        <f t="shared" si="13"/>
        <v>0</v>
      </c>
      <c r="BD34" s="250" t="e">
        <f t="shared" si="14"/>
        <v>#DIV/0!</v>
      </c>
    </row>
    <row r="35" spans="1:56" ht="15" hidden="1" customHeight="1" x14ac:dyDescent="0.2">
      <c r="A35" s="20" t="str">
        <f t="shared" si="15"/>
        <v/>
      </c>
      <c r="B35" s="171"/>
      <c r="C35" s="407" t="str">
        <f>'19'!O$23</f>
        <v/>
      </c>
      <c r="D35" s="408"/>
      <c r="E35" s="404" t="str">
        <f>'19'!O$37</f>
        <v/>
      </c>
      <c r="F35" s="406"/>
      <c r="G35" s="405"/>
      <c r="H35" s="404" t="str">
        <f>'19'!O$49</f>
        <v/>
      </c>
      <c r="I35" s="405"/>
      <c r="J35" s="425" t="str">
        <f>'19'!O$65</f>
        <v/>
      </c>
      <c r="K35" s="409"/>
      <c r="L35" s="408"/>
      <c r="M35" s="425" t="str">
        <f>'19'!O$73</f>
        <v/>
      </c>
      <c r="N35" s="410"/>
      <c r="O35" s="444" t="str">
        <f>'19'!O$82</f>
        <v/>
      </c>
      <c r="P35" s="444"/>
      <c r="Q35" s="411"/>
      <c r="R35" s="274"/>
      <c r="S35" s="274"/>
      <c r="T35" s="274"/>
      <c r="U35" s="112">
        <v>19</v>
      </c>
      <c r="V35" s="269">
        <f t="shared" si="4"/>
        <v>0</v>
      </c>
      <c r="W35" s="269">
        <f t="shared" si="5"/>
        <v>0</v>
      </c>
      <c r="X35" s="269">
        <f t="shared" si="6"/>
        <v>0</v>
      </c>
      <c r="Y35" s="177" t="e">
        <f t="shared" si="7"/>
        <v>#DIV/0!</v>
      </c>
      <c r="Z35" s="112"/>
      <c r="AB35" s="24">
        <f>'19'!$B$2</f>
        <v>0</v>
      </c>
      <c r="AC35" s="121">
        <f>'19'!N20</f>
        <v>0</v>
      </c>
      <c r="AD35" s="121">
        <f>'19'!O20</f>
        <v>0</v>
      </c>
      <c r="AE35" s="121">
        <f>'19'!P20</f>
        <v>0</v>
      </c>
      <c r="AF35" s="13">
        <f t="shared" si="16"/>
        <v>0</v>
      </c>
      <c r="AG35" s="190">
        <f>'19'!N34</f>
        <v>0</v>
      </c>
      <c r="AH35" s="190">
        <f>'19'!O34</f>
        <v>0</v>
      </c>
      <c r="AI35" s="190">
        <f>'19'!P34</f>
        <v>0</v>
      </c>
      <c r="AJ35" s="13">
        <f t="shared" si="8"/>
        <v>0</v>
      </c>
      <c r="AK35" s="190">
        <f>'19'!N$48</f>
        <v>0</v>
      </c>
      <c r="AL35" s="190">
        <f>'19'!O$48</f>
        <v>0</v>
      </c>
      <c r="AM35" s="190">
        <f>'19'!P$48</f>
        <v>0</v>
      </c>
      <c r="AN35" s="13">
        <f t="shared" si="9"/>
        <v>0</v>
      </c>
      <c r="AO35" s="190">
        <f>'19'!N$62</f>
        <v>0</v>
      </c>
      <c r="AP35" s="190">
        <f>'19'!O$62</f>
        <v>0</v>
      </c>
      <c r="AQ35" s="190">
        <f>'19'!P$62</f>
        <v>0</v>
      </c>
      <c r="AR35" s="13">
        <f t="shared" si="10"/>
        <v>0</v>
      </c>
      <c r="AS35" s="190">
        <f>'19'!N$70</f>
        <v>0</v>
      </c>
      <c r="AT35" s="190">
        <f>'19'!O$70</f>
        <v>0</v>
      </c>
      <c r="AU35" s="190">
        <f>'19'!P$70</f>
        <v>0</v>
      </c>
      <c r="AV35" s="13">
        <f t="shared" si="11"/>
        <v>0</v>
      </c>
      <c r="AW35" s="190">
        <f>'19'!N$79</f>
        <v>0</v>
      </c>
      <c r="AX35" s="190">
        <f>'19'!O$79</f>
        <v>0</v>
      </c>
      <c r="AY35" s="190">
        <f>'19'!P$79</f>
        <v>0</v>
      </c>
      <c r="AZ35" s="13">
        <f t="shared" si="12"/>
        <v>0</v>
      </c>
      <c r="BA35" s="249">
        <f t="shared" si="2"/>
        <v>0</v>
      </c>
      <c r="BB35" s="249">
        <f t="shared" si="3"/>
        <v>0</v>
      </c>
      <c r="BC35" s="249">
        <f t="shared" si="13"/>
        <v>0</v>
      </c>
      <c r="BD35" s="250" t="e">
        <f t="shared" si="14"/>
        <v>#DIV/0!</v>
      </c>
    </row>
    <row r="36" spans="1:56" ht="17.100000000000001" hidden="1" customHeight="1" x14ac:dyDescent="0.2">
      <c r="A36" s="20" t="str">
        <f t="shared" si="15"/>
        <v/>
      </c>
      <c r="B36" s="171"/>
      <c r="C36" s="407" t="str">
        <f>'20'!O$23</f>
        <v/>
      </c>
      <c r="D36" s="408"/>
      <c r="E36" s="404" t="str">
        <f>'20'!O$37</f>
        <v/>
      </c>
      <c r="F36" s="406"/>
      <c r="G36" s="405"/>
      <c r="H36" s="404" t="str">
        <f>'20'!O$49</f>
        <v/>
      </c>
      <c r="I36" s="405"/>
      <c r="J36" s="425" t="str">
        <f>'20'!O$65</f>
        <v/>
      </c>
      <c r="K36" s="409"/>
      <c r="L36" s="408"/>
      <c r="M36" s="425" t="str">
        <f>'20'!O$73</f>
        <v/>
      </c>
      <c r="N36" s="410"/>
      <c r="O36" s="444" t="str">
        <f>'20'!O$82</f>
        <v/>
      </c>
      <c r="P36" s="444"/>
      <c r="Q36" s="411"/>
      <c r="R36" s="274"/>
      <c r="S36" s="274"/>
      <c r="T36" s="274"/>
      <c r="U36" s="112">
        <v>20</v>
      </c>
      <c r="V36" s="269">
        <f t="shared" si="4"/>
        <v>0</v>
      </c>
      <c r="W36" s="269">
        <f t="shared" si="5"/>
        <v>0</v>
      </c>
      <c r="X36" s="269">
        <f t="shared" si="6"/>
        <v>0</v>
      </c>
      <c r="Y36" s="177" t="e">
        <f t="shared" si="7"/>
        <v>#DIV/0!</v>
      </c>
      <c r="Z36" s="112"/>
      <c r="AB36" s="24">
        <f>'20'!$B$2</f>
        <v>0</v>
      </c>
      <c r="AC36" s="121">
        <f>'20'!N20</f>
        <v>0</v>
      </c>
      <c r="AD36" s="121">
        <f>'20'!O20</f>
        <v>0</v>
      </c>
      <c r="AE36" s="121">
        <f>'20'!P20</f>
        <v>0</v>
      </c>
      <c r="AF36" s="13">
        <f t="shared" si="16"/>
        <v>0</v>
      </c>
      <c r="AG36" s="190">
        <f>'20'!N34</f>
        <v>0</v>
      </c>
      <c r="AH36" s="190">
        <f>'20'!O34</f>
        <v>0</v>
      </c>
      <c r="AI36" s="190">
        <f>'20'!P34</f>
        <v>0</v>
      </c>
      <c r="AJ36" s="13">
        <f t="shared" si="8"/>
        <v>0</v>
      </c>
      <c r="AK36" s="190">
        <f>'20'!N$48</f>
        <v>0</v>
      </c>
      <c r="AL36" s="190">
        <f>'20'!O$48</f>
        <v>0</v>
      </c>
      <c r="AM36" s="190">
        <f>'20'!P$48</f>
        <v>0</v>
      </c>
      <c r="AN36" s="13">
        <f t="shared" si="9"/>
        <v>0</v>
      </c>
      <c r="AO36" s="190">
        <f>'20'!N$62</f>
        <v>0</v>
      </c>
      <c r="AP36" s="190">
        <f>'20'!O$62</f>
        <v>0</v>
      </c>
      <c r="AQ36" s="190">
        <f>'20'!P$62</f>
        <v>0</v>
      </c>
      <c r="AR36" s="13">
        <f t="shared" si="10"/>
        <v>0</v>
      </c>
      <c r="AS36" s="190">
        <f>'20'!N$70</f>
        <v>0</v>
      </c>
      <c r="AT36" s="190">
        <f>'20'!O$70</f>
        <v>0</v>
      </c>
      <c r="AU36" s="190">
        <f>'20'!P$70</f>
        <v>0</v>
      </c>
      <c r="AV36" s="13">
        <f t="shared" si="11"/>
        <v>0</v>
      </c>
      <c r="AW36" s="190">
        <f>'20'!N$79</f>
        <v>0</v>
      </c>
      <c r="AX36" s="190">
        <f>'20'!O$79</f>
        <v>0</v>
      </c>
      <c r="AY36" s="190">
        <f>'20'!P$79</f>
        <v>0</v>
      </c>
      <c r="AZ36" s="13">
        <f t="shared" si="12"/>
        <v>0</v>
      </c>
      <c r="BA36" s="249">
        <f t="shared" si="2"/>
        <v>0</v>
      </c>
      <c r="BB36" s="249">
        <f t="shared" si="3"/>
        <v>0</v>
      </c>
      <c r="BC36" s="249">
        <f t="shared" si="13"/>
        <v>0</v>
      </c>
      <c r="BD36" s="250" t="e">
        <f t="shared" si="14"/>
        <v>#DIV/0!</v>
      </c>
    </row>
    <row r="37" spans="1:56" s="4" customFormat="1" ht="17.100000000000001" hidden="1" customHeight="1" x14ac:dyDescent="0.2">
      <c r="A37" s="20" t="str">
        <f t="shared" si="15"/>
        <v/>
      </c>
      <c r="B37" s="171"/>
      <c r="C37" s="407" t="str">
        <f>'21'!O$23</f>
        <v/>
      </c>
      <c r="D37" s="408"/>
      <c r="E37" s="404" t="str">
        <f>'21'!O$37</f>
        <v/>
      </c>
      <c r="F37" s="406"/>
      <c r="G37" s="405"/>
      <c r="H37" s="404" t="str">
        <f>'21'!O$49</f>
        <v/>
      </c>
      <c r="I37" s="405"/>
      <c r="J37" s="425" t="str">
        <f>'21'!O$65</f>
        <v/>
      </c>
      <c r="K37" s="409"/>
      <c r="L37" s="408"/>
      <c r="M37" s="425" t="str">
        <f>'21'!O$73</f>
        <v/>
      </c>
      <c r="N37" s="410"/>
      <c r="O37" s="444" t="str">
        <f>'21'!O$82</f>
        <v/>
      </c>
      <c r="P37" s="444"/>
      <c r="Q37" s="411"/>
      <c r="R37" s="274"/>
      <c r="S37" s="274"/>
      <c r="T37" s="274"/>
      <c r="U37" s="112">
        <v>21</v>
      </c>
      <c r="V37" s="269">
        <f t="shared" si="4"/>
        <v>0</v>
      </c>
      <c r="W37" s="269">
        <f t="shared" si="5"/>
        <v>0</v>
      </c>
      <c r="X37" s="269">
        <f t="shared" si="6"/>
        <v>0</v>
      </c>
      <c r="Y37" s="177" t="e">
        <f t="shared" si="7"/>
        <v>#DIV/0!</v>
      </c>
      <c r="Z37" s="112"/>
      <c r="AA37" s="1"/>
      <c r="AB37" s="24">
        <f>'21'!$B$2</f>
        <v>0</v>
      </c>
      <c r="AC37" s="121">
        <f>'21'!N20</f>
        <v>0</v>
      </c>
      <c r="AD37" s="121">
        <f>'21'!O20</f>
        <v>0</v>
      </c>
      <c r="AE37" s="121">
        <f>'21'!P20</f>
        <v>0</v>
      </c>
      <c r="AF37" s="13">
        <f t="shared" si="16"/>
        <v>0</v>
      </c>
      <c r="AG37" s="190">
        <f>'21'!N34</f>
        <v>0</v>
      </c>
      <c r="AH37" s="190">
        <f>'21'!O34</f>
        <v>0</v>
      </c>
      <c r="AI37" s="190">
        <f>'21'!P34</f>
        <v>0</v>
      </c>
      <c r="AJ37" s="13">
        <f t="shared" si="8"/>
        <v>0</v>
      </c>
      <c r="AK37" s="190">
        <f>'21'!N$48</f>
        <v>0</v>
      </c>
      <c r="AL37" s="190">
        <f>'21'!O$48</f>
        <v>0</v>
      </c>
      <c r="AM37" s="190">
        <f>'21'!P$48</f>
        <v>0</v>
      </c>
      <c r="AN37" s="13">
        <f t="shared" si="9"/>
        <v>0</v>
      </c>
      <c r="AO37" s="190">
        <f>'21'!N$62</f>
        <v>0</v>
      </c>
      <c r="AP37" s="190">
        <f>'21'!O$62</f>
        <v>0</v>
      </c>
      <c r="AQ37" s="190">
        <f>'21'!P$62</f>
        <v>0</v>
      </c>
      <c r="AR37" s="13">
        <f t="shared" si="10"/>
        <v>0</v>
      </c>
      <c r="AS37" s="190">
        <f>'21'!N$70</f>
        <v>0</v>
      </c>
      <c r="AT37" s="190">
        <f>'21'!O$70</f>
        <v>0</v>
      </c>
      <c r="AU37" s="190">
        <f>'21'!P$70</f>
        <v>0</v>
      </c>
      <c r="AV37" s="13">
        <f t="shared" si="11"/>
        <v>0</v>
      </c>
      <c r="AW37" s="190">
        <f>'21'!N$79</f>
        <v>0</v>
      </c>
      <c r="AX37" s="190">
        <f>'21'!O$79</f>
        <v>0</v>
      </c>
      <c r="AY37" s="190">
        <f>'21'!P$79</f>
        <v>0</v>
      </c>
      <c r="AZ37" s="13">
        <f t="shared" si="12"/>
        <v>0</v>
      </c>
      <c r="BA37" s="249">
        <f t="shared" si="2"/>
        <v>0</v>
      </c>
      <c r="BB37" s="249">
        <f t="shared" si="3"/>
        <v>0</v>
      </c>
      <c r="BC37" s="249">
        <f t="shared" si="13"/>
        <v>0</v>
      </c>
      <c r="BD37" s="250" t="e">
        <f t="shared" si="14"/>
        <v>#DIV/0!</v>
      </c>
    </row>
    <row r="38" spans="1:56" ht="20.100000000000001" hidden="1" customHeight="1" x14ac:dyDescent="0.2">
      <c r="A38" s="20"/>
      <c r="B38" s="340"/>
      <c r="C38" s="407" t="str">
        <f>'22'!O$23</f>
        <v/>
      </c>
      <c r="D38" s="408"/>
      <c r="E38" s="404" t="str">
        <f>'22'!O$37</f>
        <v/>
      </c>
      <c r="F38" s="406"/>
      <c r="G38" s="405"/>
      <c r="H38" s="404" t="str">
        <f>'22'!O$49</f>
        <v/>
      </c>
      <c r="I38" s="405"/>
      <c r="J38" s="425" t="str">
        <f>'22'!O$65</f>
        <v/>
      </c>
      <c r="K38" s="409"/>
      <c r="L38" s="408"/>
      <c r="M38" s="425" t="str">
        <f>'22'!O$73</f>
        <v/>
      </c>
      <c r="N38" s="410"/>
      <c r="O38" s="444" t="str">
        <f>'22'!O$82</f>
        <v/>
      </c>
      <c r="P38" s="444"/>
      <c r="Q38" s="411"/>
      <c r="R38" s="274"/>
      <c r="S38" s="274"/>
      <c r="T38" s="274"/>
      <c r="U38" s="112">
        <v>22</v>
      </c>
      <c r="V38" s="269">
        <f t="shared" si="4"/>
        <v>0</v>
      </c>
      <c r="W38" s="269">
        <f t="shared" si="5"/>
        <v>0</v>
      </c>
      <c r="X38" s="269">
        <f t="shared" si="6"/>
        <v>0</v>
      </c>
      <c r="Y38" s="177" t="e">
        <f t="shared" si="7"/>
        <v>#DIV/0!</v>
      </c>
      <c r="Z38" s="112"/>
      <c r="AB38" s="24">
        <f>'22'!$B$2</f>
        <v>0</v>
      </c>
      <c r="AC38" s="121">
        <f>'22'!N20</f>
        <v>0</v>
      </c>
      <c r="AD38" s="121">
        <f>'22'!O20</f>
        <v>0</v>
      </c>
      <c r="AE38" s="121">
        <f>'22'!P20</f>
        <v>0</v>
      </c>
      <c r="AF38" s="13">
        <f t="shared" si="16"/>
        <v>0</v>
      </c>
      <c r="AG38" s="190">
        <f>'22'!N34</f>
        <v>0</v>
      </c>
      <c r="AH38" s="190">
        <f>'22'!O34</f>
        <v>0</v>
      </c>
      <c r="AI38" s="190">
        <f>'22'!P34</f>
        <v>0</v>
      </c>
      <c r="AJ38" s="13">
        <f t="shared" si="8"/>
        <v>0</v>
      </c>
      <c r="AK38" s="190">
        <f>'22'!N$48</f>
        <v>0</v>
      </c>
      <c r="AL38" s="190">
        <f>'22'!O$48</f>
        <v>0</v>
      </c>
      <c r="AM38" s="190">
        <f>'22'!P$48</f>
        <v>0</v>
      </c>
      <c r="AN38" s="13">
        <f t="shared" si="9"/>
        <v>0</v>
      </c>
      <c r="AO38" s="190">
        <f>'22'!N$62</f>
        <v>0</v>
      </c>
      <c r="AP38" s="190">
        <f>'22'!O$62</f>
        <v>0</v>
      </c>
      <c r="AQ38" s="190">
        <f>'22'!P$62</f>
        <v>0</v>
      </c>
      <c r="AR38" s="13">
        <f t="shared" si="10"/>
        <v>0</v>
      </c>
      <c r="AS38" s="190">
        <f>'22'!N$70</f>
        <v>0</v>
      </c>
      <c r="AT38" s="190">
        <f>'22'!O$70</f>
        <v>0</v>
      </c>
      <c r="AU38" s="190">
        <f>'22'!P$70</f>
        <v>0</v>
      </c>
      <c r="AV38" s="13">
        <f t="shared" si="11"/>
        <v>0</v>
      </c>
      <c r="AW38" s="190">
        <f>'22'!N$79</f>
        <v>0</v>
      </c>
      <c r="AX38" s="190">
        <f>'22'!O$79</f>
        <v>0</v>
      </c>
      <c r="AY38" s="190">
        <f>'22'!P$79</f>
        <v>0</v>
      </c>
      <c r="AZ38" s="13">
        <f t="shared" si="12"/>
        <v>0</v>
      </c>
      <c r="BA38" s="249">
        <f t="shared" si="2"/>
        <v>0</v>
      </c>
      <c r="BB38" s="249">
        <f t="shared" si="3"/>
        <v>0</v>
      </c>
      <c r="BC38" s="249">
        <f t="shared" si="13"/>
        <v>0</v>
      </c>
      <c r="BD38" s="250" t="e">
        <f t="shared" si="14"/>
        <v>#DIV/0!</v>
      </c>
    </row>
    <row r="39" spans="1:56" ht="32.450000000000003" hidden="1" customHeight="1" x14ac:dyDescent="0.2">
      <c r="A39" s="341" t="s">
        <v>14</v>
      </c>
      <c r="B39" s="331" t="e">
        <f>X42/SUM(X42:Y42)</f>
        <v>#DIV/0!</v>
      </c>
      <c r="C39" s="471" t="str">
        <f>AC40</f>
        <v/>
      </c>
      <c r="D39" s="472"/>
      <c r="E39" s="471" t="str">
        <f>AG40</f>
        <v/>
      </c>
      <c r="F39" s="473"/>
      <c r="G39" s="472"/>
      <c r="H39" s="471" t="str">
        <f>AK40</f>
        <v/>
      </c>
      <c r="I39" s="472"/>
      <c r="J39" s="471" t="str">
        <f>AO40</f>
        <v/>
      </c>
      <c r="K39" s="473"/>
      <c r="L39" s="472"/>
      <c r="M39" s="471" t="str">
        <f>AS40</f>
        <v/>
      </c>
      <c r="N39" s="472"/>
      <c r="O39" s="469" t="str">
        <f>AW40</f>
        <v/>
      </c>
      <c r="P39" s="470"/>
      <c r="Q39" s="170"/>
      <c r="R39" s="191"/>
      <c r="S39" s="100"/>
      <c r="T39" s="293" t="s">
        <v>180</v>
      </c>
      <c r="U39" s="100"/>
      <c r="V39" s="282">
        <f>'Disallowed Claims Summary'!W6</f>
        <v>0</v>
      </c>
      <c r="W39" s="191"/>
      <c r="X39" s="9"/>
      <c r="Y39" s="2"/>
      <c r="Z39" s="172">
        <f t="shared" ref="Z39" si="17">SUM(AC17:AC38)</f>
        <v>0</v>
      </c>
      <c r="AA39" s="172"/>
      <c r="AB39" s="172"/>
      <c r="AC39" s="173">
        <f t="shared" ref="AC39:AZ39" si="18">SUM(AC17:AC38)</f>
        <v>0</v>
      </c>
      <c r="AD39" s="173">
        <f t="shared" si="18"/>
        <v>0</v>
      </c>
      <c r="AE39" s="173">
        <f t="shared" si="18"/>
        <v>0</v>
      </c>
      <c r="AF39" s="80">
        <f t="shared" si="18"/>
        <v>0</v>
      </c>
      <c r="AG39" s="79">
        <f t="shared" si="18"/>
        <v>0</v>
      </c>
      <c r="AH39" s="17">
        <f t="shared" si="18"/>
        <v>0</v>
      </c>
      <c r="AI39" s="17">
        <f t="shared" si="18"/>
        <v>0</v>
      </c>
      <c r="AJ39" s="80">
        <f t="shared" si="18"/>
        <v>0</v>
      </c>
      <c r="AK39" s="79">
        <f t="shared" si="18"/>
        <v>0</v>
      </c>
      <c r="AL39" s="17">
        <f t="shared" si="18"/>
        <v>0</v>
      </c>
      <c r="AM39" s="17">
        <f t="shared" si="18"/>
        <v>0</v>
      </c>
      <c r="AN39" s="80">
        <f t="shared" si="18"/>
        <v>0</v>
      </c>
      <c r="AO39" s="79">
        <f t="shared" si="18"/>
        <v>0</v>
      </c>
      <c r="AP39" s="17">
        <f t="shared" si="18"/>
        <v>0</v>
      </c>
      <c r="AQ39" s="17">
        <f t="shared" si="18"/>
        <v>0</v>
      </c>
      <c r="AR39" s="80">
        <f t="shared" si="18"/>
        <v>0</v>
      </c>
      <c r="AS39" s="79">
        <f t="shared" si="18"/>
        <v>0</v>
      </c>
      <c r="AT39" s="17">
        <f t="shared" si="18"/>
        <v>0</v>
      </c>
      <c r="AU39" s="17">
        <f t="shared" si="18"/>
        <v>0</v>
      </c>
      <c r="AV39" s="80">
        <f t="shared" si="18"/>
        <v>0</v>
      </c>
      <c r="AW39" s="79">
        <f t="shared" si="18"/>
        <v>0</v>
      </c>
      <c r="AX39" s="17">
        <f t="shared" si="18"/>
        <v>0</v>
      </c>
      <c r="AY39" s="17">
        <f t="shared" si="18"/>
        <v>0</v>
      </c>
      <c r="AZ39" s="81">
        <f t="shared" si="18"/>
        <v>0</v>
      </c>
    </row>
    <row r="40" spans="1:56" ht="32.1" hidden="1" customHeight="1" x14ac:dyDescent="0.2">
      <c r="A40" s="342" t="s">
        <v>101</v>
      </c>
      <c r="B40" s="326" t="e">
        <f>IF(B39&lt;90%,"Yes","No")</f>
        <v>#DIV/0!</v>
      </c>
      <c r="C40" s="471" t="str">
        <f>IF(C39&lt;90%,"Yes","No")</f>
        <v>No</v>
      </c>
      <c r="D40" s="472"/>
      <c r="E40" s="471" t="str">
        <f>IF(E39&lt;90%,"Yes","No")</f>
        <v>No</v>
      </c>
      <c r="F40" s="473"/>
      <c r="G40" s="472"/>
      <c r="H40" s="471" t="str">
        <f>IF(H39&lt;90%,"Yes","No")</f>
        <v>No</v>
      </c>
      <c r="I40" s="472"/>
      <c r="J40" s="471" t="str">
        <f>IF(J39&lt;90%,"Yes","No")</f>
        <v>No</v>
      </c>
      <c r="K40" s="473"/>
      <c r="L40" s="472"/>
      <c r="M40" s="471" t="str">
        <f>IF(M39&lt;90%,"Yes","No")</f>
        <v>No</v>
      </c>
      <c r="N40" s="472"/>
      <c r="O40" s="469" t="str">
        <f>IF(O39&lt;90%,"Yes","No")</f>
        <v>No</v>
      </c>
      <c r="P40" s="470"/>
      <c r="Q40" s="170"/>
      <c r="R40" s="191"/>
      <c r="T40" s="292" t="s">
        <v>194</v>
      </c>
      <c r="U40" s="191"/>
      <c r="V40" s="291">
        <f>'Disallowed Claims Summary'!K6</f>
        <v>0</v>
      </c>
      <c r="W40" s="191"/>
      <c r="X40" s="21"/>
      <c r="Y40" s="21"/>
      <c r="Z40" s="21"/>
      <c r="AA40" s="21"/>
      <c r="AB40" s="110"/>
      <c r="AC40" s="110" t="str">
        <f t="array" ref="AC40">IF(AND(AF39=0,AE39&gt;1),"NA",IF(AF39=0,"",Z39/AF39))</f>
        <v/>
      </c>
      <c r="AD40" s="106" t="e">
        <f>AD39/AF39</f>
        <v>#DIV/0!</v>
      </c>
      <c r="AE40" s="106"/>
      <c r="AF40" s="106" t="e">
        <f>SUM(AC40:AE40)</f>
        <v>#DIV/0!</v>
      </c>
      <c r="AG40" s="110" t="str">
        <f t="array" ref="AG40">IF(AND(AJ39=0,AI39&gt;1),"NA",IF(AJ39=0,"",AG39/AJ39))</f>
        <v/>
      </c>
      <c r="AH40" s="106" t="e">
        <f>AH39/AJ39</f>
        <v>#DIV/0!</v>
      </c>
      <c r="AI40" s="106"/>
      <c r="AJ40" s="106" t="e">
        <f>SUM(AG40:AI40)</f>
        <v>#DIV/0!</v>
      </c>
      <c r="AK40" s="104" t="str">
        <f t="array" ref="AK40">IF(AND(AN39=0,AM39&gt;1),"NA",IF(AN39=0,"",AK39/AN39))</f>
        <v/>
      </c>
      <c r="AL40" s="106" t="e">
        <f>AL39/AN39</f>
        <v>#DIV/0!</v>
      </c>
      <c r="AM40" s="106"/>
      <c r="AN40" s="106" t="e">
        <f>SUM(AK40:AM40)</f>
        <v>#DIV/0!</v>
      </c>
      <c r="AO40" s="104" t="str">
        <f t="array" ref="AO40">IF(AND(AR39=0,AQ39&gt;1),"NA",IF(AR39=0,"",AO39/AR39))</f>
        <v/>
      </c>
      <c r="AP40" s="106" t="e">
        <f>AP39/AR39</f>
        <v>#DIV/0!</v>
      </c>
      <c r="AQ40" s="106"/>
      <c r="AR40" s="106" t="e">
        <f>SUM(AO40:AQ40)</f>
        <v>#DIV/0!</v>
      </c>
      <c r="AS40" s="104" t="str">
        <f>IF(AND(AV39=0,AU39&gt;=1),"NA",IF(AV39=0,"",AS39/AV39))</f>
        <v/>
      </c>
      <c r="AT40" s="106" t="e">
        <f>AT39/AV39</f>
        <v>#DIV/0!</v>
      </c>
      <c r="AU40" s="106"/>
      <c r="AV40" s="106" t="e">
        <f>SUM(AS40:AU40)</f>
        <v>#DIV/0!</v>
      </c>
      <c r="AW40" s="104" t="str">
        <f t="array" ref="AW40">IF(AND(AZ39=0,AY39&gt;1),"NA",IF(AZ39=0,"",AW39/AZ39))</f>
        <v/>
      </c>
      <c r="AX40" s="106" t="e">
        <f>AX39/AZ39</f>
        <v>#DIV/0!</v>
      </c>
      <c r="AY40" s="106"/>
      <c r="AZ40" s="106" t="e">
        <f>SUM(AW40:AY40)</f>
        <v>#DIV/0!</v>
      </c>
      <c r="BA40" s="104"/>
      <c r="BB40" s="106"/>
      <c r="BC40" s="106"/>
    </row>
    <row r="41" spans="1:56" ht="31.35" hidden="1" customHeight="1" x14ac:dyDescent="0.2">
      <c r="A41" s="180"/>
      <c r="B41" s="181"/>
      <c r="C41" s="182"/>
      <c r="D41" s="176"/>
      <c r="E41" s="183"/>
      <c r="F41" s="177"/>
      <c r="G41" s="177"/>
      <c r="H41" s="178"/>
      <c r="I41" s="178"/>
      <c r="J41" s="178"/>
      <c r="K41" s="178"/>
      <c r="L41" s="178"/>
      <c r="M41" s="178"/>
      <c r="N41" s="178"/>
      <c r="O41" s="178"/>
      <c r="P41" s="178"/>
      <c r="Q41" s="178"/>
      <c r="R41" s="178"/>
      <c r="T41" s="294" t="s">
        <v>195</v>
      </c>
      <c r="U41" s="112"/>
      <c r="V41" s="21" t="e">
        <f>V39/V40</f>
        <v>#DIV/0!</v>
      </c>
      <c r="X41" s="112"/>
      <c r="Y41" s="112"/>
      <c r="Z41" s="112"/>
      <c r="AA41" s="112"/>
      <c r="AB41" s="105"/>
      <c r="AC41" s="103" t="s">
        <v>15</v>
      </c>
      <c r="AD41" s="79" t="s">
        <v>20</v>
      </c>
      <c r="AE41" s="107" t="s">
        <v>43</v>
      </c>
      <c r="AF41" s="199" t="s">
        <v>38</v>
      </c>
      <c r="BD41" s="27"/>
    </row>
    <row r="42" spans="1:56" ht="31.35" hidden="1" customHeight="1" x14ac:dyDescent="0.2">
      <c r="A42" s="180"/>
      <c r="B42" s="181"/>
      <c r="C42" s="182"/>
      <c r="D42" s="176"/>
      <c r="E42" s="183"/>
      <c r="F42" s="177"/>
      <c r="G42" s="177"/>
      <c r="H42" s="178"/>
      <c r="I42" s="178"/>
      <c r="J42" s="178"/>
      <c r="K42" s="178"/>
      <c r="L42" s="178"/>
      <c r="M42" s="178"/>
      <c r="N42" s="178"/>
      <c r="O42" s="178"/>
      <c r="P42" s="178"/>
      <c r="Q42" s="178"/>
      <c r="R42" s="178"/>
      <c r="S42" s="178"/>
      <c r="T42" s="179"/>
      <c r="U42" s="112"/>
      <c r="W42" s="112"/>
      <c r="X42" s="112"/>
      <c r="Y42" s="112"/>
      <c r="Z42" s="4"/>
      <c r="AA42" s="112"/>
      <c r="AB42" s="102" t="str">
        <f>IF(AE42=0,"",AC42/AE42)</f>
        <v/>
      </c>
      <c r="AC42" s="198">
        <f>SUM(AC39+AG39+AK39+AO39+AS39+AW39)</f>
        <v>0</v>
      </c>
      <c r="AD42" s="198">
        <f>SUM(AD39+AH39+AL39+AP39+AT39+AX39)</f>
        <v>0</v>
      </c>
      <c r="AE42" s="198">
        <f>SUM(AC42:AD42)</f>
        <v>0</v>
      </c>
      <c r="AF42" s="198">
        <f>SUM(Z42+AE39+AI39+AM39+AQ39+AU39+AY39)</f>
        <v>0</v>
      </c>
      <c r="BD42" s="27"/>
    </row>
    <row r="43" spans="1:56" ht="31.35" hidden="1" customHeight="1" x14ac:dyDescent="0.2">
      <c r="A43" s="180"/>
      <c r="B43" s="181"/>
      <c r="C43" s="182"/>
      <c r="D43" s="176"/>
      <c r="E43" s="183"/>
      <c r="F43" s="177"/>
      <c r="G43" s="177"/>
      <c r="H43" s="178"/>
      <c r="I43" s="178"/>
      <c r="J43" s="178"/>
      <c r="K43" s="178"/>
      <c r="L43" s="178"/>
      <c r="M43" s="178"/>
      <c r="N43" s="178"/>
      <c r="O43" s="178"/>
      <c r="P43" s="178"/>
      <c r="Q43" s="178"/>
      <c r="R43" s="178"/>
      <c r="S43" s="178"/>
      <c r="T43" s="179"/>
      <c r="U43" s="112"/>
      <c r="W43" s="443"/>
      <c r="X43" s="112"/>
      <c r="Y43" s="112"/>
      <c r="Z43" s="4"/>
      <c r="AA43" s="112"/>
      <c r="AB43" s="102"/>
      <c r="AC43" s="198"/>
      <c r="AD43" s="198"/>
      <c r="AE43" s="198"/>
      <c r="AF43" s="198"/>
      <c r="BD43" s="27"/>
    </row>
    <row r="44" spans="1:56" ht="218.1" customHeight="1" x14ac:dyDescent="0.2">
      <c r="A44" s="467" t="s">
        <v>187</v>
      </c>
      <c r="B44" s="468"/>
      <c r="C44" s="468"/>
      <c r="D44" s="468"/>
      <c r="E44" s="468"/>
      <c r="F44" s="468"/>
      <c r="G44" s="468"/>
      <c r="H44" s="468"/>
      <c r="I44" s="468"/>
      <c r="J44" s="468"/>
      <c r="K44" s="468"/>
      <c r="L44" s="468"/>
      <c r="M44" s="468"/>
      <c r="N44" s="468"/>
      <c r="O44" s="468"/>
      <c r="P44" s="468"/>
      <c r="Q44" s="468"/>
      <c r="R44" s="468"/>
      <c r="S44" s="468"/>
      <c r="T44" s="468"/>
      <c r="U44" s="112"/>
      <c r="V44" s="112"/>
      <c r="W44" s="112"/>
      <c r="X44" s="112"/>
      <c r="Y44" s="112"/>
      <c r="Z44" s="112"/>
      <c r="AA44" s="112"/>
      <c r="AB44" s="102"/>
      <c r="AC44" s="198"/>
      <c r="AD44" s="198"/>
      <c r="AE44" s="198"/>
      <c r="AF44" s="198"/>
      <c r="BD44" s="27"/>
    </row>
    <row r="45" spans="1:56" ht="194.25" customHeight="1" x14ac:dyDescent="0.2">
      <c r="A45" s="462" t="s">
        <v>199</v>
      </c>
      <c r="B45" s="463"/>
      <c r="C45" s="463"/>
      <c r="D45" s="463"/>
      <c r="E45" s="463"/>
      <c r="F45" s="463"/>
      <c r="G45" s="463"/>
      <c r="H45" s="463"/>
      <c r="I45" s="463"/>
      <c r="J45" s="463"/>
      <c r="K45" s="463"/>
      <c r="L45" s="463"/>
      <c r="M45" s="463"/>
      <c r="N45" s="463"/>
      <c r="O45" s="463"/>
      <c r="P45" s="463"/>
      <c r="Q45" s="463"/>
      <c r="R45" s="463"/>
      <c r="S45" s="463"/>
      <c r="T45" s="464"/>
      <c r="U45" s="21"/>
      <c r="V45" s="21"/>
      <c r="W45" s="21"/>
      <c r="X45" s="21"/>
      <c r="Y45" s="21"/>
      <c r="Z45" s="21"/>
      <c r="AA45" s="21"/>
      <c r="AB45" s="102"/>
      <c r="AC45" s="16"/>
      <c r="AF45" s="16"/>
    </row>
    <row r="46" spans="1:56" ht="204.75" customHeight="1" x14ac:dyDescent="0.2">
      <c r="A46" s="524" t="s">
        <v>238</v>
      </c>
      <c r="B46" s="525"/>
      <c r="C46" s="525"/>
      <c r="D46" s="525"/>
      <c r="E46" s="525"/>
      <c r="F46" s="525"/>
      <c r="G46" s="525"/>
      <c r="H46" s="525"/>
      <c r="I46" s="525"/>
      <c r="J46" s="525"/>
      <c r="K46" s="525"/>
      <c r="L46" s="525"/>
      <c r="M46" s="525"/>
      <c r="N46" s="525"/>
      <c r="O46" s="525"/>
      <c r="P46" s="525"/>
      <c r="Q46" s="525"/>
      <c r="R46" s="525"/>
      <c r="S46" s="525"/>
      <c r="T46" s="525"/>
      <c r="U46"/>
      <c r="V46"/>
      <c r="W46"/>
      <c r="X46"/>
      <c r="Y46"/>
      <c r="Z46"/>
      <c r="AA46"/>
      <c r="AB46" s="102"/>
      <c r="AF46" s="16"/>
    </row>
    <row r="47" spans="1:56" ht="153.94999999999999" customHeight="1" x14ac:dyDescent="0.2">
      <c r="A47" s="526" t="s">
        <v>205</v>
      </c>
      <c r="B47" s="527"/>
      <c r="C47" s="527"/>
      <c r="D47" s="527"/>
      <c r="E47" s="527"/>
      <c r="F47" s="527"/>
      <c r="G47" s="527"/>
      <c r="H47" s="527"/>
      <c r="I47" s="527"/>
      <c r="J47" s="527"/>
      <c r="K47" s="527"/>
      <c r="L47" s="527"/>
      <c r="M47" s="527"/>
      <c r="N47" s="527"/>
      <c r="O47" s="527"/>
      <c r="P47" s="527"/>
      <c r="Q47" s="527"/>
      <c r="R47" s="527"/>
      <c r="S47" s="527"/>
      <c r="T47" s="527"/>
      <c r="U47"/>
      <c r="V47"/>
      <c r="W47"/>
      <c r="X47"/>
      <c r="Y47"/>
      <c r="Z47"/>
      <c r="AA47" s="22"/>
      <c r="AB47" s="102"/>
      <c r="AF47" s="16"/>
    </row>
    <row r="48" spans="1:56" ht="153.94999999999999" customHeight="1" x14ac:dyDescent="0.2">
      <c r="A48" s="526" t="s">
        <v>204</v>
      </c>
      <c r="B48" s="527"/>
      <c r="C48" s="527"/>
      <c r="D48" s="527"/>
      <c r="E48" s="527"/>
      <c r="F48" s="527"/>
      <c r="G48" s="527"/>
      <c r="H48" s="527"/>
      <c r="I48" s="527"/>
      <c r="J48" s="527"/>
      <c r="K48" s="527"/>
      <c r="L48" s="527"/>
      <c r="M48" s="527"/>
      <c r="N48" s="527"/>
      <c r="O48" s="527"/>
      <c r="P48" s="527"/>
      <c r="Q48" s="527"/>
      <c r="R48" s="527"/>
      <c r="S48" s="527"/>
      <c r="T48" s="527"/>
      <c r="U48"/>
      <c r="V48"/>
      <c r="W48"/>
      <c r="X48"/>
      <c r="Y48"/>
      <c r="Z48"/>
      <c r="AA48"/>
      <c r="AF48" s="16"/>
    </row>
    <row r="49" spans="1:52" ht="89.45" customHeight="1" x14ac:dyDescent="0.2">
      <c r="A49"/>
      <c r="B49"/>
      <c r="C49"/>
      <c r="D49"/>
      <c r="E49"/>
      <c r="F49"/>
      <c r="G49"/>
      <c r="H49"/>
      <c r="I49"/>
      <c r="J49"/>
      <c r="K49"/>
      <c r="L49"/>
      <c r="M49"/>
      <c r="N49"/>
      <c r="O49"/>
      <c r="P49"/>
      <c r="Q49"/>
      <c r="R49"/>
      <c r="S49"/>
      <c r="T49"/>
      <c r="U49" s="22"/>
      <c r="V49" s="22"/>
      <c r="W49" s="22"/>
      <c r="X49" s="22"/>
      <c r="Y49" s="22"/>
      <c r="Z49" s="22"/>
      <c r="AA49"/>
      <c r="AF49" s="16"/>
    </row>
    <row r="50" spans="1:52" x14ac:dyDescent="0.2">
      <c r="A50"/>
      <c r="B50"/>
      <c r="C50"/>
      <c r="D50"/>
      <c r="E50"/>
      <c r="F50"/>
      <c r="G50"/>
      <c r="H50"/>
      <c r="I50"/>
      <c r="J50"/>
      <c r="K50"/>
      <c r="L50"/>
      <c r="M50"/>
      <c r="N50"/>
      <c r="O50"/>
      <c r="P50"/>
      <c r="Q50"/>
      <c r="R50"/>
      <c r="S50"/>
      <c r="T50"/>
      <c r="U50"/>
      <c r="V50"/>
      <c r="W50"/>
      <c r="X50"/>
      <c r="Y50"/>
      <c r="Z50"/>
      <c r="AA50"/>
      <c r="AD50" s="19"/>
      <c r="AF50" s="16"/>
    </row>
    <row r="51" spans="1:52" ht="17.25" hidden="1" customHeight="1" x14ac:dyDescent="0.2">
      <c r="A51"/>
      <c r="B51"/>
      <c r="C51"/>
      <c r="D51"/>
      <c r="E51"/>
      <c r="F51"/>
      <c r="G51"/>
      <c r="H51"/>
      <c r="I51"/>
      <c r="J51"/>
      <c r="K51"/>
      <c r="L51"/>
      <c r="M51"/>
      <c r="N51"/>
      <c r="O51"/>
      <c r="P51"/>
      <c r="Q51"/>
      <c r="R51"/>
      <c r="S51"/>
      <c r="T51"/>
      <c r="U51"/>
      <c r="V51"/>
      <c r="W51"/>
      <c r="X51"/>
      <c r="Y51"/>
      <c r="Z51"/>
      <c r="AA51" s="8"/>
      <c r="AD51" s="12"/>
      <c r="AF51" s="16"/>
    </row>
    <row r="52" spans="1:52" ht="17.25" hidden="1" customHeight="1" x14ac:dyDescent="0.2">
      <c r="A52"/>
      <c r="B52"/>
      <c r="C52"/>
      <c r="D52"/>
      <c r="E52"/>
      <c r="F52"/>
      <c r="G52"/>
      <c r="H52"/>
      <c r="I52"/>
      <c r="J52"/>
      <c r="K52"/>
      <c r="L52"/>
      <c r="M52"/>
      <c r="N52"/>
      <c r="O52"/>
      <c r="P52"/>
      <c r="Q52"/>
      <c r="R52"/>
      <c r="S52"/>
      <c r="T52"/>
      <c r="U52"/>
      <c r="V52"/>
      <c r="W52"/>
      <c r="X52"/>
      <c r="Y52"/>
      <c r="Z52"/>
      <c r="AA52" s="8"/>
      <c r="AF52" s="16"/>
    </row>
    <row r="53" spans="1:52" ht="17.25" hidden="1" customHeight="1" x14ac:dyDescent="0.2">
      <c r="A53"/>
      <c r="B53"/>
      <c r="C53"/>
      <c r="D53"/>
      <c r="E53"/>
      <c r="F53"/>
      <c r="G53"/>
      <c r="H53"/>
      <c r="I53"/>
      <c r="J53"/>
      <c r="K53"/>
      <c r="L53"/>
      <c r="M53"/>
      <c r="N53"/>
      <c r="O53"/>
      <c r="P53"/>
      <c r="Q53"/>
      <c r="R53"/>
      <c r="S53"/>
      <c r="T53"/>
      <c r="U53" s="8"/>
      <c r="V53" s="8"/>
      <c r="W53" s="8"/>
      <c r="X53" s="8"/>
      <c r="Y53" s="8"/>
      <c r="Z53" s="8"/>
      <c r="AA53" s="8"/>
      <c r="AF53" s="16"/>
    </row>
    <row r="54" spans="1:52" ht="17.25" hidden="1" customHeight="1" x14ac:dyDescent="0.2">
      <c r="A54"/>
      <c r="B54"/>
      <c r="C54"/>
      <c r="D54"/>
      <c r="E54"/>
      <c r="F54"/>
      <c r="G54"/>
      <c r="H54"/>
      <c r="I54"/>
      <c r="J54"/>
      <c r="K54"/>
      <c r="L54"/>
      <c r="M54"/>
      <c r="N54"/>
      <c r="O54"/>
      <c r="P54"/>
      <c r="Q54"/>
      <c r="R54"/>
      <c r="S54"/>
      <c r="T54"/>
      <c r="U54" s="8"/>
      <c r="V54" s="8"/>
      <c r="W54" s="8"/>
      <c r="X54" s="8"/>
      <c r="Y54" s="8"/>
      <c r="Z54" s="8"/>
      <c r="AA54" s="8"/>
      <c r="AJ54" s="12" t="e">
        <f>#REF!+#REF!+#REF!</f>
        <v>#REF!</v>
      </c>
      <c r="AN54" s="12" t="e">
        <f>#REF!+#REF!+#REF!</f>
        <v>#REF!</v>
      </c>
      <c r="AR54" s="12" t="e">
        <f>#REF!+#REF!+#REF!</f>
        <v>#REF!</v>
      </c>
      <c r="AV54" s="12" t="e">
        <f>#REF!+#REF!+#REF!</f>
        <v>#REF!</v>
      </c>
      <c r="AZ54" s="12" t="e">
        <f>#REF!+#REF!+#REF!</f>
        <v>#REF!</v>
      </c>
    </row>
    <row r="55" spans="1:52" ht="17.25" hidden="1" customHeight="1" x14ac:dyDescent="0.2">
      <c r="A55"/>
      <c r="B55"/>
      <c r="C55"/>
      <c r="D55"/>
      <c r="E55"/>
      <c r="F55"/>
      <c r="G55"/>
      <c r="H55"/>
      <c r="I55"/>
      <c r="J55"/>
      <c r="K55"/>
      <c r="L55"/>
      <c r="M55"/>
      <c r="N55"/>
      <c r="O55"/>
      <c r="P55"/>
      <c r="Q55"/>
      <c r="R55"/>
      <c r="S55"/>
      <c r="T55"/>
      <c r="U55" s="8"/>
      <c r="V55" s="8"/>
      <c r="W55" s="8"/>
      <c r="X55" s="8"/>
      <c r="Y55" s="8"/>
      <c r="Z55" s="8"/>
      <c r="AA55" s="6"/>
    </row>
    <row r="56" spans="1:52" ht="17.25" hidden="1" customHeight="1" x14ac:dyDescent="0.2">
      <c r="A56"/>
      <c r="B56"/>
      <c r="C56"/>
      <c r="D56"/>
      <c r="E56"/>
      <c r="F56"/>
      <c r="G56"/>
      <c r="H56"/>
      <c r="I56"/>
      <c r="J56"/>
      <c r="K56"/>
      <c r="L56"/>
      <c r="M56"/>
      <c r="N56"/>
      <c r="O56"/>
      <c r="P56"/>
      <c r="Q56"/>
      <c r="R56"/>
      <c r="S56"/>
      <c r="T56"/>
      <c r="U56" s="8"/>
      <c r="V56" s="8"/>
      <c r="W56" s="8"/>
      <c r="X56" s="8"/>
      <c r="Y56" s="8"/>
      <c r="Z56" s="8"/>
      <c r="AA56" s="6"/>
      <c r="AJ56" s="12" t="e">
        <f>#REF!/AJ54</f>
        <v>#REF!</v>
      </c>
      <c r="AN56" s="12" t="e">
        <f>#REF!/AN54</f>
        <v>#REF!</v>
      </c>
      <c r="AR56" s="12" t="e">
        <f>#REF!/AR54</f>
        <v>#REF!</v>
      </c>
      <c r="AV56" s="12" t="e">
        <f>#REF!/AV54</f>
        <v>#REF!</v>
      </c>
      <c r="AZ56" s="12" t="e">
        <f>#REF!/AZ54</f>
        <v>#REF!</v>
      </c>
    </row>
    <row r="57" spans="1:52" ht="17.25" hidden="1" customHeight="1" x14ac:dyDescent="0.2">
      <c r="A57"/>
      <c r="B57"/>
      <c r="C57"/>
      <c r="D57"/>
      <c r="E57"/>
      <c r="F57"/>
      <c r="G57"/>
      <c r="H57"/>
      <c r="I57"/>
      <c r="J57"/>
      <c r="K57"/>
      <c r="L57"/>
      <c r="M57"/>
      <c r="N57"/>
      <c r="O57"/>
      <c r="P57"/>
      <c r="Q57"/>
      <c r="R57"/>
      <c r="S57"/>
      <c r="T57"/>
      <c r="U57" s="6"/>
      <c r="V57" s="6"/>
      <c r="W57" s="6"/>
      <c r="X57" s="6"/>
      <c r="Y57" s="6"/>
      <c r="Z57" s="6"/>
      <c r="AA57" s="6"/>
      <c r="AJ57" s="12" t="e">
        <f>#REF!/AJ54</f>
        <v>#REF!</v>
      </c>
      <c r="AN57" s="12" t="e">
        <f>#REF!/AN54</f>
        <v>#REF!</v>
      </c>
      <c r="AR57" s="12" t="e">
        <f>#REF!/AR54</f>
        <v>#REF!</v>
      </c>
      <c r="AV57" s="12" t="e">
        <f>#REF!/AV54</f>
        <v>#REF!</v>
      </c>
      <c r="AZ57" s="12" t="e">
        <f>#REF!/AZ54</f>
        <v>#REF!</v>
      </c>
    </row>
    <row r="58" spans="1:52" ht="130.35" customHeight="1" x14ac:dyDescent="0.2">
      <c r="A58"/>
      <c r="B58"/>
      <c r="C58"/>
      <c r="D58"/>
      <c r="E58"/>
      <c r="F58"/>
      <c r="G58"/>
      <c r="H58"/>
      <c r="I58"/>
      <c r="J58"/>
      <c r="K58"/>
      <c r="L58"/>
      <c r="M58"/>
      <c r="N58"/>
      <c r="O58"/>
      <c r="P58"/>
      <c r="Q58"/>
      <c r="R58"/>
      <c r="S58"/>
      <c r="T58"/>
      <c r="U58" s="6"/>
      <c r="V58" s="6"/>
      <c r="W58" s="6"/>
      <c r="X58" s="6"/>
      <c r="Y58" s="6"/>
      <c r="Z58" s="6"/>
      <c r="AA58" s="23"/>
    </row>
    <row r="59" spans="1:52" ht="15" customHeight="1" x14ac:dyDescent="0.2">
      <c r="A59"/>
      <c r="B59"/>
      <c r="C59"/>
      <c r="D59"/>
      <c r="E59"/>
      <c r="F59"/>
      <c r="G59"/>
      <c r="H59"/>
      <c r="I59"/>
      <c r="J59"/>
      <c r="K59"/>
      <c r="L59"/>
      <c r="M59"/>
      <c r="N59"/>
      <c r="O59"/>
      <c r="P59"/>
      <c r="Q59"/>
      <c r="R59"/>
      <c r="S59"/>
      <c r="T59"/>
      <c r="U59" s="6"/>
      <c r="V59" s="6"/>
      <c r="W59" s="6"/>
      <c r="X59" s="6"/>
      <c r="Y59" s="6"/>
      <c r="Z59" s="6"/>
      <c r="AA59" s="6"/>
      <c r="AJ59" s="12" t="e">
        <f>#REF!/AJ54</f>
        <v>#REF!</v>
      </c>
      <c r="AN59" s="12" t="e">
        <f>#REF!/AN54</f>
        <v>#REF!</v>
      </c>
      <c r="AR59" s="12" t="e">
        <f>#REF!/AR54</f>
        <v>#REF!</v>
      </c>
      <c r="AV59" s="12" t="e">
        <f>#REF!/AV54</f>
        <v>#REF!</v>
      </c>
      <c r="AZ59" s="12" t="e">
        <f>#REF!/AZ54</f>
        <v>#REF!</v>
      </c>
    </row>
    <row r="60" spans="1:52" ht="15" customHeight="1" x14ac:dyDescent="0.2">
      <c r="A60"/>
      <c r="B60"/>
      <c r="C60"/>
      <c r="D60"/>
      <c r="E60"/>
      <c r="F60"/>
      <c r="G60"/>
      <c r="H60"/>
      <c r="I60"/>
      <c r="J60"/>
      <c r="K60"/>
      <c r="L60"/>
      <c r="M60"/>
      <c r="N60"/>
      <c r="O60"/>
      <c r="P60"/>
      <c r="Q60"/>
      <c r="R60"/>
      <c r="S60"/>
      <c r="T60"/>
      <c r="U60" s="23"/>
      <c r="V60" s="23"/>
      <c r="W60" s="23"/>
      <c r="X60" s="23"/>
      <c r="Y60" s="23"/>
      <c r="Z60" s="23"/>
    </row>
    <row r="61" spans="1:52" ht="15" customHeight="1" x14ac:dyDescent="0.2">
      <c r="A61"/>
      <c r="B61"/>
      <c r="C61"/>
      <c r="D61"/>
      <c r="E61"/>
      <c r="F61"/>
      <c r="G61"/>
      <c r="H61"/>
      <c r="I61"/>
      <c r="J61"/>
      <c r="K61"/>
      <c r="L61"/>
      <c r="M61"/>
      <c r="N61"/>
      <c r="O61"/>
      <c r="P61"/>
      <c r="Q61"/>
      <c r="R61"/>
      <c r="S61"/>
      <c r="T61"/>
      <c r="U61" s="6"/>
      <c r="V61" s="6"/>
      <c r="W61" s="6"/>
      <c r="X61" s="6"/>
      <c r="Y61" s="6"/>
      <c r="Z61" s="6"/>
    </row>
    <row r="62" spans="1:52" ht="15" customHeight="1" x14ac:dyDescent="0.2">
      <c r="A62"/>
      <c r="B62"/>
      <c r="C62"/>
      <c r="D62"/>
      <c r="E62"/>
      <c r="F62"/>
      <c r="G62"/>
      <c r="H62"/>
      <c r="I62"/>
      <c r="J62"/>
      <c r="K62"/>
      <c r="L62"/>
      <c r="M62"/>
      <c r="N62"/>
      <c r="O62"/>
      <c r="P62"/>
      <c r="Q62"/>
      <c r="R62"/>
      <c r="S62"/>
      <c r="T62"/>
    </row>
    <row r="63" spans="1:52" ht="15" customHeight="1" x14ac:dyDescent="0.2">
      <c r="A63"/>
      <c r="B63"/>
      <c r="C63"/>
      <c r="D63"/>
      <c r="E63"/>
      <c r="F63"/>
      <c r="G63"/>
      <c r="H63"/>
      <c r="I63"/>
      <c r="J63"/>
      <c r="K63"/>
      <c r="L63"/>
      <c r="M63"/>
      <c r="N63"/>
      <c r="O63"/>
      <c r="P63"/>
      <c r="Q63"/>
      <c r="R63"/>
      <c r="S63"/>
      <c r="T63"/>
    </row>
    <row r="64" spans="1:52" ht="15" customHeight="1" x14ac:dyDescent="0.2">
      <c r="A64"/>
      <c r="B64"/>
      <c r="C64"/>
      <c r="D64"/>
      <c r="E64"/>
      <c r="F64"/>
      <c r="G64"/>
      <c r="H64"/>
      <c r="I64"/>
      <c r="J64"/>
      <c r="K64"/>
      <c r="L64"/>
      <c r="M64"/>
      <c r="N64"/>
      <c r="O64"/>
      <c r="P64"/>
      <c r="Q64"/>
      <c r="R64"/>
      <c r="S64"/>
      <c r="T64"/>
    </row>
    <row r="65" spans="1:20" ht="15" customHeight="1" x14ac:dyDescent="0.2">
      <c r="A65"/>
      <c r="B65"/>
      <c r="C65"/>
      <c r="D65"/>
      <c r="E65"/>
      <c r="F65"/>
      <c r="G65"/>
      <c r="H65"/>
      <c r="I65"/>
      <c r="J65"/>
      <c r="K65"/>
      <c r="L65"/>
      <c r="M65"/>
      <c r="N65"/>
      <c r="O65"/>
      <c r="P65"/>
      <c r="Q65"/>
      <c r="R65"/>
      <c r="S65"/>
      <c r="T65"/>
    </row>
    <row r="66" spans="1:20" x14ac:dyDescent="0.2">
      <c r="A66"/>
      <c r="B66"/>
      <c r="C66"/>
      <c r="D66"/>
      <c r="E66"/>
      <c r="F66"/>
      <c r="G66"/>
      <c r="H66"/>
      <c r="I66"/>
      <c r="J66"/>
      <c r="K66"/>
      <c r="L66"/>
      <c r="M66"/>
      <c r="N66"/>
      <c r="O66"/>
      <c r="P66"/>
      <c r="Q66"/>
      <c r="R66"/>
      <c r="S66"/>
      <c r="T66"/>
    </row>
    <row r="67" spans="1:20" x14ac:dyDescent="0.2">
      <c r="A67"/>
      <c r="B67"/>
      <c r="C67"/>
      <c r="D67"/>
      <c r="E67"/>
      <c r="F67"/>
      <c r="G67"/>
      <c r="H67"/>
      <c r="I67"/>
      <c r="J67"/>
      <c r="K67"/>
      <c r="L67"/>
      <c r="M67"/>
      <c r="N67"/>
      <c r="O67"/>
      <c r="P67"/>
      <c r="Q67"/>
      <c r="R67"/>
      <c r="S67"/>
      <c r="T67"/>
    </row>
  </sheetData>
  <sheetProtection formatColumns="0" formatRows="0" selectLockedCells="1"/>
  <mergeCells count="91">
    <mergeCell ref="M18:N18"/>
    <mergeCell ref="O17:P17"/>
    <mergeCell ref="C18:D18"/>
    <mergeCell ref="AW16:AY16"/>
    <mergeCell ref="C16:D16"/>
    <mergeCell ref="E16:G16"/>
    <mergeCell ref="H16:I16"/>
    <mergeCell ref="J16:L16"/>
    <mergeCell ref="M16:N16"/>
    <mergeCell ref="O16:P16"/>
    <mergeCell ref="AG16:AI16"/>
    <mergeCell ref="AK16:AM16"/>
    <mergeCell ref="AO16:AQ16"/>
    <mergeCell ref="AS16:AU16"/>
    <mergeCell ref="M4:P4"/>
    <mergeCell ref="AC16:AE16"/>
    <mergeCell ref="H15:I15"/>
    <mergeCell ref="O15:P15"/>
    <mergeCell ref="C13:D13"/>
    <mergeCell ref="I5:L5"/>
    <mergeCell ref="Q7:S7"/>
    <mergeCell ref="M5:P5"/>
    <mergeCell ref="N9:P9"/>
    <mergeCell ref="Q9:T9"/>
    <mergeCell ref="D9:H9"/>
    <mergeCell ref="Q6:R6"/>
    <mergeCell ref="M6:P6"/>
    <mergeCell ref="A10:J10"/>
    <mergeCell ref="F8:H8"/>
    <mergeCell ref="C8:E8"/>
    <mergeCell ref="A46:T46"/>
    <mergeCell ref="A47:T47"/>
    <mergeCell ref="A48:T48"/>
    <mergeCell ref="A2:T2"/>
    <mergeCell ref="A4:B4"/>
    <mergeCell ref="A6:B6"/>
    <mergeCell ref="C4:H4"/>
    <mergeCell ref="A5:B5"/>
    <mergeCell ref="S5:T5"/>
    <mergeCell ref="C17:D17"/>
    <mergeCell ref="E17:G17"/>
    <mergeCell ref="A14:T14"/>
    <mergeCell ref="H17:I17"/>
    <mergeCell ref="J17:L17"/>
    <mergeCell ref="J15:L15"/>
    <mergeCell ref="R4:T4"/>
    <mergeCell ref="C5:H5"/>
    <mergeCell ref="S6:T6"/>
    <mergeCell ref="E18:G18"/>
    <mergeCell ref="H18:I18"/>
    <mergeCell ref="Q8:S8"/>
    <mergeCell ref="C15:D15"/>
    <mergeCell ref="E15:G15"/>
    <mergeCell ref="I8:L8"/>
    <mergeCell ref="C12:D12"/>
    <mergeCell ref="E12:F12"/>
    <mergeCell ref="G12:I12"/>
    <mergeCell ref="Q5:R5"/>
    <mergeCell ref="I6:L6"/>
    <mergeCell ref="C6:H6"/>
    <mergeCell ref="O10:T13"/>
    <mergeCell ref="E13:F13"/>
    <mergeCell ref="G13:I13"/>
    <mergeCell ref="J13:L13"/>
    <mergeCell ref="M13:N13"/>
    <mergeCell ref="I7:L7"/>
    <mergeCell ref="M7:P7"/>
    <mergeCell ref="J9:L9"/>
    <mergeCell ref="A7:B7"/>
    <mergeCell ref="C7:H7"/>
    <mergeCell ref="N8:P8"/>
    <mergeCell ref="J12:L12"/>
    <mergeCell ref="M12:N12"/>
    <mergeCell ref="A9:B9"/>
    <mergeCell ref="A8:B8"/>
    <mergeCell ref="M15:N15"/>
    <mergeCell ref="A45:T45"/>
    <mergeCell ref="M17:N17"/>
    <mergeCell ref="A44:T44"/>
    <mergeCell ref="O40:P40"/>
    <mergeCell ref="C39:D39"/>
    <mergeCell ref="E39:G39"/>
    <mergeCell ref="H39:I39"/>
    <mergeCell ref="J39:L39"/>
    <mergeCell ref="M39:N39"/>
    <mergeCell ref="O39:P39"/>
    <mergeCell ref="C40:D40"/>
    <mergeCell ref="E40:G40"/>
    <mergeCell ref="H40:I40"/>
    <mergeCell ref="J40:L40"/>
    <mergeCell ref="M40:N40"/>
  </mergeCells>
  <phoneticPr fontId="0" type="noConversion"/>
  <conditionalFormatting sqref="O39">
    <cfRule type="cellIs" dxfId="4" priority="6" stopIfTrue="1" operator="lessThan">
      <formula>#REF!</formula>
    </cfRule>
  </conditionalFormatting>
  <conditionalFormatting sqref="O40">
    <cfRule type="cellIs" dxfId="3" priority="4" stopIfTrue="1" operator="lessThan">
      <formula>#REF!</formula>
    </cfRule>
  </conditionalFormatting>
  <conditionalFormatting sqref="Q40">
    <cfRule type="cellIs" dxfId="2" priority="2" stopIfTrue="1" operator="lessThan">
      <formula>#REF!</formula>
    </cfRule>
  </conditionalFormatting>
  <conditionalFormatting sqref="C39:C40 M39:M40 E39:E40 H39:J40">
    <cfRule type="cellIs" dxfId="1" priority="7" stopIfTrue="1" operator="lessThan">
      <formula>#REF!</formula>
    </cfRule>
  </conditionalFormatting>
  <conditionalFormatting sqref="Q39">
    <cfRule type="cellIs" dxfId="0" priority="1" stopIfTrue="1" operator="lessThan">
      <formula>#REF!</formula>
    </cfRule>
  </conditionalFormatting>
  <pageMargins left="0.24" right="0.25" top="0.95" bottom="0.63" header="0.38" footer="0.25"/>
  <pageSetup scale="67"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ignoredErrors>
    <ignoredError sqref="B39:B40 N37 N36 N35 N34 N33 N32 N31 N30 N29 N28 N27 N26 N25 N24 N23 N22 N21 N20 N19 N17 N38 P17"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H106"/>
  <sheetViews>
    <sheetView view="pageBreakPreview" zoomScaleNormal="100" zoomScaleSheetLayoutView="100" workbookViewId="0">
      <selection activeCell="A15" sqref="A15:N15"/>
    </sheetView>
  </sheetViews>
  <sheetFormatPr defaultRowHeight="12.75" x14ac:dyDescent="0.2"/>
  <cols>
    <col min="1" max="1" width="18.42578125" customWidth="1"/>
    <col min="6" max="6" width="9.85546875" customWidth="1"/>
    <col min="8" max="8" width="18.140625" customWidth="1"/>
  </cols>
  <sheetData>
    <row r="1" spans="1:34" ht="26.1" customHeight="1" x14ac:dyDescent="0.2">
      <c r="A1" s="753" t="s">
        <v>211</v>
      </c>
      <c r="B1" s="753"/>
      <c r="C1" s="753"/>
      <c r="D1" s="753"/>
      <c r="E1" s="753"/>
      <c r="F1" s="753"/>
      <c r="G1" s="753"/>
      <c r="H1" s="753"/>
    </row>
    <row r="3" spans="1:34" ht="23.45" customHeight="1" x14ac:dyDescent="0.2">
      <c r="A3" s="242" t="s">
        <v>16</v>
      </c>
      <c r="B3" s="754"/>
      <c r="C3" s="755"/>
      <c r="D3" s="755"/>
      <c r="E3" s="756"/>
      <c r="F3" s="242" t="s">
        <v>82</v>
      </c>
      <c r="G3" s="754"/>
      <c r="H3" s="756"/>
    </row>
    <row r="4" spans="1:34" ht="23.45" customHeight="1" x14ac:dyDescent="0.2">
      <c r="A4" s="242" t="s">
        <v>134</v>
      </c>
      <c r="B4" s="757"/>
      <c r="C4" s="757"/>
      <c r="D4" s="757"/>
      <c r="E4" s="757"/>
      <c r="F4" s="242" t="s">
        <v>142</v>
      </c>
      <c r="G4" s="757"/>
      <c r="H4" s="757"/>
      <c r="I4" s="29"/>
      <c r="J4" s="29"/>
      <c r="K4" s="29"/>
      <c r="L4" s="29"/>
      <c r="M4" s="29"/>
      <c r="N4" s="29"/>
      <c r="O4" s="29"/>
      <c r="P4" s="29"/>
      <c r="Q4" s="29"/>
      <c r="R4" s="29"/>
      <c r="S4" s="29"/>
      <c r="T4" s="29"/>
      <c r="U4" s="29"/>
      <c r="V4" s="29"/>
      <c r="W4" s="29"/>
      <c r="X4" s="29"/>
      <c r="Y4" s="29"/>
      <c r="Z4" s="29"/>
      <c r="AA4" s="29"/>
      <c r="AB4" s="29"/>
      <c r="AC4" s="29"/>
      <c r="AD4" s="29"/>
      <c r="AE4" s="29"/>
      <c r="AF4" s="29"/>
      <c r="AG4" s="29"/>
      <c r="AH4" s="29"/>
    </row>
    <row r="5" spans="1:34" s="311" customFormat="1" ht="72.599999999999994" customHeight="1" x14ac:dyDescent="0.2">
      <c r="A5" s="739" t="s">
        <v>202</v>
      </c>
      <c r="B5" s="555"/>
      <c r="C5" s="555"/>
      <c r="D5" s="555"/>
      <c r="E5" s="555"/>
      <c r="F5" s="555"/>
      <c r="G5" s="555"/>
      <c r="H5" s="555"/>
    </row>
    <row r="6" spans="1:34" ht="15.6" customHeight="1" x14ac:dyDescent="0.2">
      <c r="A6" s="737" t="s">
        <v>143</v>
      </c>
      <c r="B6" s="738"/>
      <c r="C6" s="738"/>
      <c r="D6" s="738"/>
      <c r="E6" s="738"/>
      <c r="F6" s="738"/>
      <c r="G6" s="738"/>
      <c r="H6" s="738"/>
      <c r="I6" s="29"/>
      <c r="J6" s="29"/>
      <c r="K6" s="29"/>
      <c r="L6" s="29"/>
      <c r="M6" s="29"/>
      <c r="N6" s="29"/>
      <c r="O6" s="29"/>
      <c r="P6" s="29"/>
      <c r="Q6" s="29"/>
      <c r="R6" s="29"/>
      <c r="S6" s="29"/>
      <c r="T6" s="29"/>
      <c r="U6" s="29"/>
      <c r="V6" s="29"/>
      <c r="W6" s="29"/>
      <c r="X6" s="29"/>
      <c r="Y6" s="29"/>
      <c r="Z6" s="29"/>
      <c r="AA6" s="29"/>
      <c r="AB6" s="29"/>
      <c r="AC6" s="29"/>
      <c r="AD6" s="29"/>
      <c r="AE6" s="29"/>
      <c r="AF6" s="29"/>
      <c r="AG6" s="29"/>
      <c r="AH6" s="29"/>
    </row>
    <row r="7" spans="1:34" s="202" customFormat="1" ht="92.45" customHeight="1" x14ac:dyDescent="0.2">
      <c r="A7" s="744"/>
      <c r="B7" s="745"/>
      <c r="C7" s="745"/>
      <c r="D7" s="745"/>
      <c r="E7" s="745"/>
      <c r="F7" s="745"/>
      <c r="G7" s="745"/>
      <c r="H7" s="746"/>
      <c r="I7" s="203"/>
      <c r="J7" s="203"/>
      <c r="K7" s="203"/>
      <c r="L7" s="203"/>
      <c r="M7" s="203"/>
      <c r="N7" s="203"/>
      <c r="O7" s="203"/>
      <c r="P7" s="203"/>
      <c r="Q7" s="203"/>
      <c r="R7" s="203"/>
      <c r="S7" s="203"/>
      <c r="T7" s="203"/>
      <c r="U7" s="203"/>
      <c r="V7" s="203"/>
      <c r="W7" s="203"/>
      <c r="X7" s="203"/>
      <c r="Y7" s="203"/>
      <c r="Z7" s="203"/>
      <c r="AA7" s="203"/>
      <c r="AB7" s="203"/>
      <c r="AC7" s="203"/>
      <c r="AD7" s="203"/>
      <c r="AE7" s="203"/>
      <c r="AF7" s="203"/>
      <c r="AG7" s="203"/>
      <c r="AH7" s="203"/>
    </row>
    <row r="8" spans="1:34" s="202" customFormat="1" ht="15.6" customHeight="1" x14ac:dyDescent="0.2">
      <c r="A8" s="737" t="s">
        <v>144</v>
      </c>
      <c r="B8" s="738"/>
      <c r="C8" s="738"/>
      <c r="D8" s="738"/>
      <c r="E8" s="738"/>
      <c r="F8" s="738"/>
      <c r="G8" s="738"/>
      <c r="H8" s="738"/>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row>
    <row r="9" spans="1:34" s="202" customFormat="1" ht="93" customHeight="1" x14ac:dyDescent="0.2">
      <c r="A9" s="747"/>
      <c r="B9" s="748"/>
      <c r="C9" s="748"/>
      <c r="D9" s="748"/>
      <c r="E9" s="748"/>
      <c r="F9" s="748"/>
      <c r="G9" s="748"/>
      <c r="H9" s="749"/>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row>
    <row r="10" spans="1:34" s="202" customFormat="1" ht="15.6" customHeight="1" x14ac:dyDescent="0.2">
      <c r="A10" s="737" t="s">
        <v>145</v>
      </c>
      <c r="B10" s="738"/>
      <c r="C10" s="738"/>
      <c r="D10" s="738"/>
      <c r="E10" s="738"/>
      <c r="F10" s="738"/>
      <c r="G10" s="738"/>
      <c r="H10" s="738"/>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row>
    <row r="11" spans="1:34" s="202" customFormat="1" ht="116.1" customHeight="1" x14ac:dyDescent="0.2">
      <c r="A11" s="744"/>
      <c r="B11" s="745"/>
      <c r="C11" s="745"/>
      <c r="D11" s="745"/>
      <c r="E11" s="745"/>
      <c r="F11" s="745"/>
      <c r="G11" s="745"/>
      <c r="H11" s="746"/>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row>
    <row r="12" spans="1:34" s="202" customFormat="1" ht="15.6" customHeight="1" x14ac:dyDescent="0.2">
      <c r="A12" s="750" t="s">
        <v>146</v>
      </c>
      <c r="B12" s="751"/>
      <c r="C12" s="751"/>
      <c r="D12" s="751"/>
      <c r="E12" s="751"/>
      <c r="F12" s="751"/>
      <c r="G12" s="751"/>
      <c r="H12" s="752"/>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row>
    <row r="13" spans="1:34" s="202" customFormat="1" ht="42.6" customHeight="1" x14ac:dyDescent="0.2">
      <c r="A13" s="744"/>
      <c r="B13" s="745"/>
      <c r="C13" s="745"/>
      <c r="D13" s="745"/>
      <c r="E13" s="745"/>
      <c r="F13" s="745"/>
      <c r="G13" s="745"/>
      <c r="H13" s="746"/>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row>
    <row r="14" spans="1:34" x14ac:dyDescent="0.2">
      <c r="A14" s="737" t="s">
        <v>135</v>
      </c>
      <c r="B14" s="738"/>
      <c r="C14" s="738"/>
      <c r="D14" s="738"/>
      <c r="E14" s="738"/>
      <c r="F14" s="738"/>
      <c r="G14" s="738"/>
      <c r="H14" s="738"/>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row>
    <row r="15" spans="1:34" ht="36.6" customHeight="1" x14ac:dyDescent="0.2">
      <c r="A15" s="740" t="s">
        <v>223</v>
      </c>
      <c r="B15" s="741"/>
      <c r="C15" s="741"/>
      <c r="D15" s="741"/>
      <c r="E15" s="741"/>
      <c r="F15" s="741"/>
      <c r="G15" s="741"/>
      <c r="H15" s="742"/>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row>
    <row r="16" spans="1:34" ht="38.25" x14ac:dyDescent="0.2">
      <c r="A16" s="200" t="s">
        <v>136</v>
      </c>
      <c r="B16" s="743"/>
      <c r="C16" s="743"/>
      <c r="D16" s="743"/>
      <c r="E16" s="743"/>
      <c r="F16" s="743"/>
      <c r="G16" s="743"/>
      <c r="H16" s="743"/>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row>
    <row r="104" spans="2:2" x14ac:dyDescent="0.2">
      <c r="B104" t="s">
        <v>190</v>
      </c>
    </row>
    <row r="106" spans="2:2" ht="15" x14ac:dyDescent="0.2">
      <c r="B106" s="289" t="s">
        <v>189</v>
      </c>
    </row>
  </sheetData>
  <sheetProtection selectLockedCells="1"/>
  <mergeCells count="17">
    <mergeCell ref="A1:H1"/>
    <mergeCell ref="B3:E3"/>
    <mergeCell ref="G3:H3"/>
    <mergeCell ref="B4:E4"/>
    <mergeCell ref="G4:H4"/>
    <mergeCell ref="A6:H6"/>
    <mergeCell ref="A5:H5"/>
    <mergeCell ref="A15:H15"/>
    <mergeCell ref="B16:H16"/>
    <mergeCell ref="A7:H7"/>
    <mergeCell ref="A8:H8"/>
    <mergeCell ref="A9:H9"/>
    <mergeCell ref="A10:H10"/>
    <mergeCell ref="A11:H11"/>
    <mergeCell ref="A12:H12"/>
    <mergeCell ref="A13:H13"/>
    <mergeCell ref="A14:H14"/>
  </mergeCells>
  <printOptions horizontalCentered="1"/>
  <pageMargins left="0.24" right="0.25" top="1.2" bottom="0.63" header="0.38" footer="0.25"/>
  <pageSetup fitToHeight="0" orientation="portrait" r:id="rId1"/>
  <headerFooter alignWithMargins="0">
    <oddHeader>&amp;C&amp;"Elephant,Italic"&amp;14Confidential QI Report&amp;"Arial,Bold"&amp;10
San Diego County Mental Health Plan
&amp;"Arial,Regular"Behavioral Health Services
Fiscal Year 20-21</oddHeader>
    <oddFooter>&amp;L&amp;"Times New Roman,Regular"&amp;8FY 20-21 Medical Record Review Report - Excel - Rev. 7-1-20&amp;R&amp;P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2F19D-5197-44DE-B8DC-F4EE1F5F8B0F}">
  <sheetPr>
    <pageSetUpPr fitToPage="1"/>
  </sheetPr>
  <dimension ref="A1:V26"/>
  <sheetViews>
    <sheetView view="pageBreakPreview" topLeftCell="A7" zoomScaleNormal="100" zoomScaleSheetLayoutView="100" workbookViewId="0">
      <selection activeCell="B17" sqref="B16:K17"/>
    </sheetView>
  </sheetViews>
  <sheetFormatPr defaultColWidth="8.85546875" defaultRowHeight="14.25" x14ac:dyDescent="0.2"/>
  <cols>
    <col min="1" max="1" width="5.42578125" style="124" customWidth="1"/>
    <col min="2" max="3" width="8.85546875" style="124"/>
    <col min="4" max="4" width="7.42578125" style="124" customWidth="1"/>
    <col min="5" max="5" width="10.85546875" style="124" bestFit="1" customWidth="1"/>
    <col min="6" max="6" width="8.85546875" style="124"/>
    <col min="7" max="7" width="5.5703125" style="124" customWidth="1"/>
    <col min="8" max="8" width="5" style="124" customWidth="1"/>
    <col min="9" max="9" width="8.85546875" style="124"/>
    <col min="10" max="10" width="8.140625" style="124" customWidth="1"/>
    <col min="11" max="11" width="7.5703125" style="124" customWidth="1"/>
    <col min="12" max="12" width="6.85546875" style="124" customWidth="1"/>
    <col min="13" max="13" width="6.140625" style="124" customWidth="1"/>
    <col min="14" max="14" width="5.42578125" style="124" customWidth="1"/>
    <col min="15" max="18" width="0" style="124" hidden="1" customWidth="1"/>
    <col min="19" max="16384" width="8.85546875" style="124"/>
  </cols>
  <sheetData>
    <row r="1" spans="1:22" ht="47.1" customHeight="1" thickBot="1" x14ac:dyDescent="0.3">
      <c r="A1" s="775" t="s">
        <v>67</v>
      </c>
      <c r="B1" s="776"/>
      <c r="C1" s="776"/>
      <c r="D1" s="776"/>
      <c r="E1" s="776"/>
      <c r="F1" s="776"/>
      <c r="G1" s="776"/>
      <c r="H1" s="776"/>
      <c r="I1" s="777"/>
      <c r="J1" s="777"/>
      <c r="K1" s="777"/>
      <c r="L1" s="776"/>
      <c r="M1" s="776"/>
      <c r="N1" s="776"/>
      <c r="O1" s="296"/>
      <c r="P1" s="296"/>
      <c r="Q1" s="296"/>
      <c r="R1" s="296"/>
      <c r="S1" s="296"/>
      <c r="T1" s="261"/>
      <c r="V1" s="297"/>
    </row>
    <row r="2" spans="1:22" ht="24.75" customHeight="1" x14ac:dyDescent="0.2">
      <c r="A2" s="778" t="s">
        <v>63</v>
      </c>
      <c r="B2" s="779"/>
      <c r="C2" s="779"/>
      <c r="D2" s="779"/>
      <c r="E2" s="780">
        <f>'Chart Summary'!S5</f>
        <v>0</v>
      </c>
      <c r="F2" s="780"/>
      <c r="G2" s="780"/>
      <c r="H2" s="780"/>
      <c r="I2" s="781" t="s">
        <v>64</v>
      </c>
      <c r="J2" s="782"/>
      <c r="K2" s="783"/>
      <c r="L2" s="784">
        <f>'Chart Summary'!C8</f>
        <v>0</v>
      </c>
      <c r="M2" s="785"/>
      <c r="N2" s="786"/>
    </row>
    <row r="3" spans="1:22" ht="24.75" customHeight="1" x14ac:dyDescent="0.2">
      <c r="A3" s="787" t="s">
        <v>65</v>
      </c>
      <c r="B3" s="788"/>
      <c r="C3" s="788"/>
      <c r="D3" s="788"/>
      <c r="E3" s="789">
        <f>'Chart Summary'!C5</f>
        <v>0</v>
      </c>
      <c r="F3" s="789"/>
      <c r="G3" s="789"/>
      <c r="H3" s="789"/>
      <c r="I3" s="790"/>
      <c r="J3" s="791"/>
      <c r="K3" s="791"/>
      <c r="L3" s="791"/>
      <c r="M3" s="791"/>
      <c r="N3" s="792"/>
    </row>
    <row r="4" spans="1:22" ht="24.75" customHeight="1" x14ac:dyDescent="0.2">
      <c r="A4" s="787" t="s">
        <v>120</v>
      </c>
      <c r="B4" s="788"/>
      <c r="C4" s="788"/>
      <c r="D4" s="788"/>
      <c r="E4" s="789">
        <f>'Chart Summary'!M5</f>
        <v>0</v>
      </c>
      <c r="F4" s="789"/>
      <c r="G4" s="789"/>
      <c r="H4" s="789"/>
      <c r="I4" s="793"/>
      <c r="J4" s="791"/>
      <c r="K4" s="791"/>
      <c r="L4" s="791"/>
      <c r="M4" s="791"/>
      <c r="N4" s="792"/>
    </row>
    <row r="5" spans="1:22" ht="24.75" customHeight="1" x14ac:dyDescent="0.2">
      <c r="A5" s="787" t="s">
        <v>66</v>
      </c>
      <c r="B5" s="788"/>
      <c r="C5" s="788"/>
      <c r="D5" s="788"/>
      <c r="E5" s="789">
        <f>'Chart Summary'!C4</f>
        <v>0</v>
      </c>
      <c r="F5" s="789"/>
      <c r="G5" s="789"/>
      <c r="H5" s="789"/>
      <c r="I5" s="793"/>
      <c r="J5" s="791"/>
      <c r="K5" s="791"/>
      <c r="L5" s="791"/>
      <c r="M5" s="791"/>
      <c r="N5" s="792"/>
    </row>
    <row r="6" spans="1:22" ht="24.75" customHeight="1" thickBot="1" x14ac:dyDescent="0.25">
      <c r="A6" s="797" t="s">
        <v>1</v>
      </c>
      <c r="B6" s="798"/>
      <c r="C6" s="798"/>
      <c r="D6" s="798"/>
      <c r="E6" s="789">
        <f>'Chart Summary'!C7</f>
        <v>0</v>
      </c>
      <c r="F6" s="789"/>
      <c r="G6" s="789"/>
      <c r="H6" s="789"/>
      <c r="I6" s="794"/>
      <c r="J6" s="795"/>
      <c r="K6" s="795"/>
      <c r="L6" s="795"/>
      <c r="M6" s="795"/>
      <c r="N6" s="796"/>
    </row>
    <row r="7" spans="1:22" ht="10.35" customHeight="1" x14ac:dyDescent="0.2">
      <c r="A7" s="758"/>
      <c r="B7" s="758"/>
      <c r="C7" s="758"/>
      <c r="D7" s="758"/>
      <c r="E7" s="759"/>
      <c r="F7" s="760"/>
      <c r="G7" s="760"/>
      <c r="H7" s="760"/>
      <c r="I7" s="760"/>
      <c r="J7" s="760"/>
      <c r="K7" s="760"/>
      <c r="L7" s="760"/>
      <c r="M7" s="760"/>
      <c r="N7" s="760"/>
    </row>
    <row r="8" spans="1:22" ht="24.75" customHeight="1" x14ac:dyDescent="0.2">
      <c r="A8" s="298" t="s">
        <v>68</v>
      </c>
      <c r="B8" s="299"/>
      <c r="C8" s="300"/>
      <c r="D8" s="309" t="str">
        <f>M22</f>
        <v/>
      </c>
      <c r="E8" s="760"/>
      <c r="F8" s="760"/>
      <c r="G8" s="760"/>
      <c r="H8" s="760"/>
      <c r="I8" s="760"/>
      <c r="J8" s="760"/>
      <c r="K8" s="760"/>
      <c r="L8" s="760"/>
      <c r="M8" s="760"/>
      <c r="N8" s="760"/>
    </row>
    <row r="9" spans="1:22" ht="24.75" customHeight="1" x14ac:dyDescent="0.2">
      <c r="A9" s="298" t="s">
        <v>140</v>
      </c>
      <c r="B9" s="299"/>
      <c r="C9" s="301"/>
      <c r="D9" s="303" t="str">
        <f>IF(M22&lt;100%,"yes","no")</f>
        <v>no</v>
      </c>
      <c r="E9" s="760"/>
      <c r="F9" s="760"/>
      <c r="G9" s="760"/>
      <c r="H9" s="760"/>
      <c r="I9" s="760"/>
      <c r="J9" s="760"/>
      <c r="K9" s="760"/>
      <c r="L9" s="760"/>
      <c r="M9" s="760"/>
      <c r="N9" s="760"/>
      <c r="T9" s="310"/>
    </row>
    <row r="10" spans="1:22" ht="10.35" customHeight="1" x14ac:dyDescent="0.2">
      <c r="A10" s="762"/>
      <c r="B10" s="763"/>
      <c r="C10" s="763"/>
      <c r="D10" s="763"/>
      <c r="E10" s="763"/>
      <c r="F10" s="763"/>
      <c r="G10" s="763"/>
      <c r="H10" s="763"/>
      <c r="I10" s="763"/>
      <c r="J10" s="763"/>
      <c r="K10" s="763"/>
      <c r="L10" s="763"/>
      <c r="M10" s="763"/>
      <c r="N10" s="763"/>
    </row>
    <row r="11" spans="1:22" ht="43.5" customHeight="1" x14ac:dyDescent="0.2">
      <c r="A11" s="764" t="s">
        <v>121</v>
      </c>
      <c r="B11" s="765"/>
      <c r="C11" s="765"/>
      <c r="D11" s="765"/>
      <c r="E11" s="765"/>
      <c r="F11" s="765"/>
      <c r="G11" s="765"/>
      <c r="H11" s="765"/>
      <c r="I11" s="765"/>
      <c r="J11" s="765"/>
      <c r="K11" s="766"/>
      <c r="L11" s="302" t="s">
        <v>15</v>
      </c>
      <c r="M11" s="302" t="s">
        <v>20</v>
      </c>
      <c r="N11" s="302" t="s">
        <v>38</v>
      </c>
      <c r="O11" s="262"/>
      <c r="P11" s="263" t="str">
        <f t="array" ref="P11">IF(AND(L12="x",M12=0,N12=0),"y",IF(AND(L12=0,M12="x",N12=0),"n",IF(AND(L12=0,M12=0,N12="x"),"na",IF(AND(L12=0,M12=0,N12=0),""))))</f>
        <v/>
      </c>
    </row>
    <row r="12" spans="1:22" ht="30" customHeight="1" x14ac:dyDescent="0.2">
      <c r="A12" s="303">
        <v>1</v>
      </c>
      <c r="B12" s="767" t="s">
        <v>122</v>
      </c>
      <c r="C12" s="767"/>
      <c r="D12" s="767"/>
      <c r="E12" s="767"/>
      <c r="F12" s="767"/>
      <c r="G12" s="767"/>
      <c r="H12" s="767"/>
      <c r="I12" s="767"/>
      <c r="J12" s="767"/>
      <c r="K12" s="768"/>
      <c r="L12" s="264"/>
      <c r="M12" s="264"/>
      <c r="N12" s="264"/>
      <c r="O12" s="304">
        <f t="shared" ref="O12:O17" si="0">COUNTIF(L13:N13,"x")</f>
        <v>0</v>
      </c>
      <c r="P12" s="265" t="str">
        <f t="array" ref="P12">IF(AND(L13="x",M13=0,N13=0),"y",IF(AND(L13=0,M13="x",N13=0),"n",IF(AND(L13=0,M13=0,N13="x"),"na",IF(AND(L13=0,M13=0,N13=0),""))))</f>
        <v/>
      </c>
    </row>
    <row r="13" spans="1:22" ht="22.35" customHeight="1" x14ac:dyDescent="0.2">
      <c r="A13" s="303">
        <v>2</v>
      </c>
      <c r="B13" s="767" t="s">
        <v>123</v>
      </c>
      <c r="C13" s="767"/>
      <c r="D13" s="767"/>
      <c r="E13" s="767"/>
      <c r="F13" s="767"/>
      <c r="G13" s="767"/>
      <c r="H13" s="767"/>
      <c r="I13" s="767"/>
      <c r="J13" s="767"/>
      <c r="K13" s="768"/>
      <c r="L13" s="264"/>
      <c r="M13" s="264"/>
      <c r="N13" s="264"/>
      <c r="O13" s="304">
        <f t="shared" si="0"/>
        <v>0</v>
      </c>
      <c r="P13" s="265" t="str">
        <f t="array" ref="P13">IF(AND(L14="x",M14=0,N14=0),"y",IF(AND(L14=0,M14="x",N14=0),"n",IF(AND(L14=0,M14=0,N14="x"),"na",IF(AND(L14=0,M14=0,N14=0),""))))</f>
        <v/>
      </c>
    </row>
    <row r="14" spans="1:22" ht="47.1" customHeight="1" x14ac:dyDescent="0.2">
      <c r="A14" s="303">
        <v>3</v>
      </c>
      <c r="B14" s="769" t="s">
        <v>124</v>
      </c>
      <c r="C14" s="686"/>
      <c r="D14" s="686"/>
      <c r="E14" s="686"/>
      <c r="F14" s="686"/>
      <c r="G14" s="686"/>
      <c r="H14" s="686"/>
      <c r="I14" s="686"/>
      <c r="J14" s="686"/>
      <c r="K14" s="770"/>
      <c r="L14" s="264"/>
      <c r="M14" s="264"/>
      <c r="N14" s="264"/>
      <c r="O14" s="304">
        <f t="shared" si="0"/>
        <v>0</v>
      </c>
      <c r="P14" s="265" t="str">
        <f t="array" ref="P14">IF(AND(L15="x",M15=0,N15=0),"y",IF(AND(L15=0,M15="x",N15=0),"n",IF(AND(L15=0,M15=0,N15="x"),"na",IF(AND(L15=0,M15=0,N15=0),""))))</f>
        <v/>
      </c>
    </row>
    <row r="15" spans="1:22" ht="33.75" customHeight="1" x14ac:dyDescent="0.2">
      <c r="A15" s="303">
        <v>4</v>
      </c>
      <c r="B15" s="767" t="s">
        <v>125</v>
      </c>
      <c r="C15" s="767"/>
      <c r="D15" s="767"/>
      <c r="E15" s="767"/>
      <c r="F15" s="767"/>
      <c r="G15" s="767"/>
      <c r="H15" s="767"/>
      <c r="I15" s="767"/>
      <c r="J15" s="767"/>
      <c r="K15" s="768"/>
      <c r="L15" s="264"/>
      <c r="M15" s="264"/>
      <c r="N15" s="264"/>
      <c r="O15" s="304">
        <f t="shared" si="0"/>
        <v>0</v>
      </c>
      <c r="P15" s="265" t="str">
        <f t="array" ref="P15">IF(AND(L16="x",M16=0,N16=0),"y",IF(AND(L16=0,M16="x",N16=0),"n",IF(AND(L16=0,M16=0,N16="x"),"na",IF(AND(L16=0,M16=0,N16=0),""))))</f>
        <v/>
      </c>
    </row>
    <row r="16" spans="1:22" ht="22.35" customHeight="1" x14ac:dyDescent="0.2">
      <c r="A16" s="303">
        <v>5</v>
      </c>
      <c r="B16" s="767" t="s">
        <v>126</v>
      </c>
      <c r="C16" s="767"/>
      <c r="D16" s="767"/>
      <c r="E16" s="767"/>
      <c r="F16" s="767"/>
      <c r="G16" s="767"/>
      <c r="H16" s="767"/>
      <c r="I16" s="767"/>
      <c r="J16" s="767"/>
      <c r="K16" s="768"/>
      <c r="L16" s="264"/>
      <c r="M16" s="264"/>
      <c r="N16" s="264"/>
      <c r="O16" s="304">
        <f t="shared" si="0"/>
        <v>0</v>
      </c>
      <c r="P16" s="265" t="str">
        <f t="array" ref="P16">IF(AND(L17="x",M17=0,N17=0),"y",IF(AND(L17=0,M17="x",N17=0),"n",IF(AND(L17=0,M17=0,N17="x"),"na",IF(AND(L17=0,M17=0,N17=0),""))))</f>
        <v/>
      </c>
    </row>
    <row r="17" spans="1:16" ht="47.1" customHeight="1" x14ac:dyDescent="0.2">
      <c r="A17" s="303">
        <v>6</v>
      </c>
      <c r="B17" s="767" t="s">
        <v>127</v>
      </c>
      <c r="C17" s="767"/>
      <c r="D17" s="767"/>
      <c r="E17" s="767"/>
      <c r="F17" s="767"/>
      <c r="G17" s="767"/>
      <c r="H17" s="767"/>
      <c r="I17" s="767"/>
      <c r="J17" s="767"/>
      <c r="K17" s="768"/>
      <c r="L17" s="264"/>
      <c r="M17" s="264"/>
      <c r="N17" s="264"/>
      <c r="O17" s="304">
        <f t="shared" si="0"/>
        <v>0</v>
      </c>
      <c r="P17" s="265" t="str">
        <f t="array" ref="P17">IF(AND(L18="x",M18=0,N18=0),"y",IF(AND(L18=0,M18="x",N18=0),"n",IF(AND(L18=0,M18=0,N18="x"),"na",IF(AND(L18=0,M18=0,N18=0),""))))</f>
        <v/>
      </c>
    </row>
    <row r="18" spans="1:16" ht="61.35" customHeight="1" x14ac:dyDescent="0.2">
      <c r="A18" s="303">
        <v>7</v>
      </c>
      <c r="B18" s="767" t="s">
        <v>128</v>
      </c>
      <c r="C18" s="767"/>
      <c r="D18" s="767"/>
      <c r="E18" s="767"/>
      <c r="F18" s="767"/>
      <c r="G18" s="767"/>
      <c r="H18" s="767"/>
      <c r="I18" s="767"/>
      <c r="J18" s="767"/>
      <c r="K18" s="768"/>
      <c r="L18" s="264"/>
      <c r="M18" s="264"/>
      <c r="N18" s="264"/>
      <c r="O18" s="304" t="e">
        <f>COUNTIF(#REF!,"x")</f>
        <v>#REF!</v>
      </c>
      <c r="P18" s="265" t="e">
        <f t="array" ref="P18">IF(AND(#REF!="x",#REF!=0,#REF!=0),"y",IF(AND(#REF!=0,#REF!="x",#REF!=0),"n",IF(AND(#REF!=0,#REF!=0,#REF!="x"),"na",IF(AND(#REF!=0,#REF!=0,#REF!=0),""))))</f>
        <v>#REF!</v>
      </c>
    </row>
    <row r="19" spans="1:16" ht="18.75" hidden="1" customHeight="1" x14ac:dyDescent="0.2">
      <c r="A19" s="268"/>
      <c r="B19" s="268"/>
      <c r="C19" s="268"/>
      <c r="D19" s="268"/>
      <c r="E19" s="268"/>
      <c r="F19" s="268"/>
      <c r="G19" s="268"/>
      <c r="H19" s="268"/>
      <c r="I19" s="268"/>
      <c r="J19" s="268">
        <f>N19</f>
        <v>0</v>
      </c>
      <c r="K19" s="268">
        <f>SUM(L19:M19)</f>
        <v>0</v>
      </c>
      <c r="L19" s="266">
        <f>COUNTIF(L6:L18,"x")</f>
        <v>0</v>
      </c>
      <c r="M19" s="266">
        <f>COUNTIF(M6:M18,"x")</f>
        <v>0</v>
      </c>
      <c r="N19" s="266">
        <f>COUNTIF(N6:N18,"x")</f>
        <v>0</v>
      </c>
    </row>
    <row r="20" spans="1:16" ht="23.25" hidden="1" customHeight="1" x14ac:dyDescent="0.2">
      <c r="A20" s="268"/>
      <c r="B20" s="268"/>
      <c r="C20" s="268"/>
      <c r="D20" s="268"/>
      <c r="E20" s="268"/>
      <c r="F20" s="268"/>
      <c r="G20" s="268"/>
      <c r="H20" s="268"/>
      <c r="I20" s="268"/>
      <c r="J20" s="268"/>
      <c r="K20" s="268"/>
      <c r="L20" s="305" t="str">
        <f>IF(AND(I19&gt;1,J19=0),"NA",IF(J19=0,"",K19/J19))</f>
        <v/>
      </c>
      <c r="M20" s="305" t="str">
        <f>IF(AND(J19&gt;1,K19=0),"NA",IF(K19=0,"",L19/K19))</f>
        <v/>
      </c>
      <c r="N20" s="266"/>
      <c r="O20" s="306">
        <f>SUM(L19:N19)</f>
        <v>0</v>
      </c>
    </row>
    <row r="21" spans="1:16" ht="20.100000000000001" hidden="1" customHeight="1" x14ac:dyDescent="0.2">
      <c r="A21" s="267"/>
      <c r="B21" s="771" t="s">
        <v>147</v>
      </c>
      <c r="C21" s="771"/>
      <c r="D21" s="771"/>
      <c r="E21" s="771"/>
      <c r="F21" s="771"/>
      <c r="G21" s="771"/>
      <c r="H21" s="771"/>
      <c r="I21" s="771"/>
      <c r="J21" s="771"/>
      <c r="K21" s="771"/>
      <c r="L21" s="307">
        <f>L19</f>
        <v>0</v>
      </c>
      <c r="M21" s="307">
        <f>M19</f>
        <v>0</v>
      </c>
      <c r="N21" s="307">
        <f>N19</f>
        <v>0</v>
      </c>
      <c r="O21" s="306"/>
    </row>
    <row r="22" spans="1:16" ht="32.450000000000003" hidden="1" customHeight="1" x14ac:dyDescent="0.2">
      <c r="A22" s="772" t="s">
        <v>53</v>
      </c>
      <c r="B22" s="773"/>
      <c r="C22" s="773"/>
      <c r="D22" s="773"/>
      <c r="E22" s="773"/>
      <c r="F22" s="773"/>
      <c r="G22" s="773"/>
      <c r="H22" s="773"/>
      <c r="I22" s="773"/>
      <c r="J22" s="773"/>
      <c r="K22" s="774"/>
      <c r="L22" s="308"/>
      <c r="M22" s="309" t="str">
        <f>M20</f>
        <v/>
      </c>
      <c r="N22" s="268"/>
      <c r="O22" s="306"/>
    </row>
    <row r="23" spans="1:16" ht="58.35" customHeight="1" x14ac:dyDescent="0.2">
      <c r="A23" s="268"/>
      <c r="B23" s="761" t="s">
        <v>148</v>
      </c>
      <c r="C23" s="761"/>
      <c r="D23" s="761"/>
      <c r="E23" s="761"/>
      <c r="F23" s="761"/>
      <c r="G23" s="761"/>
      <c r="H23" s="761"/>
      <c r="I23" s="761"/>
      <c r="J23" s="761"/>
      <c r="K23" s="761"/>
      <c r="L23" s="761"/>
      <c r="M23" s="761"/>
      <c r="N23" s="761"/>
    </row>
    <row r="24" spans="1:16" ht="58.35" customHeight="1" x14ac:dyDescent="0.2"/>
    <row r="25" spans="1:16" ht="58.35" customHeight="1" x14ac:dyDescent="0.2"/>
    <row r="26" spans="1:16" ht="58.35" customHeight="1" x14ac:dyDescent="0.2"/>
  </sheetData>
  <sheetProtection formatColumns="0" formatRows="0" selectLockedCells="1"/>
  <mergeCells count="28">
    <mergeCell ref="A3:D3"/>
    <mergeCell ref="E3:H3"/>
    <mergeCell ref="I3:N6"/>
    <mergeCell ref="A4:D4"/>
    <mergeCell ref="E4:H4"/>
    <mergeCell ref="A5:D5"/>
    <mergeCell ref="E5:H5"/>
    <mergeCell ref="A6:D6"/>
    <mergeCell ref="E6:H6"/>
    <mergeCell ref="A1:N1"/>
    <mergeCell ref="A2:D2"/>
    <mergeCell ref="E2:H2"/>
    <mergeCell ref="I2:K2"/>
    <mergeCell ref="L2:N2"/>
    <mergeCell ref="A7:D7"/>
    <mergeCell ref="E7:N9"/>
    <mergeCell ref="B23:N23"/>
    <mergeCell ref="A10:N10"/>
    <mergeCell ref="A11:K11"/>
    <mergeCell ref="B12:K12"/>
    <mergeCell ref="B13:K13"/>
    <mergeCell ref="B14:K14"/>
    <mergeCell ref="B15:K15"/>
    <mergeCell ref="B16:K16"/>
    <mergeCell ref="B17:K17"/>
    <mergeCell ref="B18:K18"/>
    <mergeCell ref="B21:K21"/>
    <mergeCell ref="A22:K22"/>
  </mergeCells>
  <pageMargins left="0.24" right="0.25" top="0.95" bottom="0.63" header="0.38" footer="0.25"/>
  <pageSetup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G25"/>
  <sheetViews>
    <sheetView workbookViewId="0">
      <selection activeCell="J8" sqref="J8"/>
    </sheetView>
  </sheetViews>
  <sheetFormatPr defaultRowHeight="12.75" x14ac:dyDescent="0.2"/>
  <cols>
    <col min="1" max="1" width="33.5703125" customWidth="1"/>
  </cols>
  <sheetData>
    <row r="2" spans="1:7" x14ac:dyDescent="0.2">
      <c r="A2" s="243" t="s">
        <v>166</v>
      </c>
      <c r="B2" s="251" t="s">
        <v>82</v>
      </c>
      <c r="C2" s="243" t="s">
        <v>167</v>
      </c>
      <c r="D2" s="243" t="s">
        <v>61</v>
      </c>
      <c r="E2" s="243" t="s">
        <v>168</v>
      </c>
      <c r="F2" s="243" t="s">
        <v>169</v>
      </c>
      <c r="G2" s="243" t="s">
        <v>170</v>
      </c>
    </row>
    <row r="3" spans="1:7" x14ac:dyDescent="0.2">
      <c r="B3" s="252"/>
    </row>
    <row r="4" spans="1:7" x14ac:dyDescent="0.2">
      <c r="A4">
        <f>'Chart Summary'!C$4</f>
        <v>0</v>
      </c>
      <c r="B4" s="252">
        <f>'Chart Summary'!C$8</f>
        <v>0</v>
      </c>
      <c r="C4">
        <v>1</v>
      </c>
      <c r="D4">
        <f>'1'!B$6</f>
        <v>0</v>
      </c>
      <c r="E4">
        <f>'1'!M$6</f>
        <v>0</v>
      </c>
      <c r="F4">
        <f>'1'!J$6</f>
        <v>0</v>
      </c>
      <c r="G4" s="253" t="e">
        <f>'Chart Summary'!BD17</f>
        <v>#DIV/0!</v>
      </c>
    </row>
    <row r="5" spans="1:7" x14ac:dyDescent="0.2">
      <c r="A5">
        <f>'Chart Summary'!C$4</f>
        <v>0</v>
      </c>
      <c r="B5" s="252">
        <f>'Chart Summary'!C$8</f>
        <v>0</v>
      </c>
      <c r="C5">
        <f>C4+1</f>
        <v>2</v>
      </c>
      <c r="D5">
        <f>'2'!B$6</f>
        <v>0</v>
      </c>
      <c r="E5">
        <f>'2'!M$6</f>
        <v>0</v>
      </c>
      <c r="F5">
        <f>'2'!J$6</f>
        <v>0</v>
      </c>
      <c r="G5" s="253" t="e">
        <f>'Chart Summary'!BD18</f>
        <v>#DIV/0!</v>
      </c>
    </row>
    <row r="6" spans="1:7" x14ac:dyDescent="0.2">
      <c r="A6">
        <f>'Chart Summary'!C$4</f>
        <v>0</v>
      </c>
      <c r="B6" s="252">
        <f>'Chart Summary'!C$8</f>
        <v>0</v>
      </c>
      <c r="C6">
        <f t="shared" ref="C6:C25" si="0">C5+1</f>
        <v>3</v>
      </c>
      <c r="D6">
        <f>'3'!B$6</f>
        <v>0</v>
      </c>
      <c r="E6">
        <f>'3'!M$6</f>
        <v>0</v>
      </c>
      <c r="F6">
        <f>'3'!J$6</f>
        <v>0</v>
      </c>
      <c r="G6" s="253" t="e">
        <f>'Chart Summary'!BD19</f>
        <v>#DIV/0!</v>
      </c>
    </row>
    <row r="7" spans="1:7" x14ac:dyDescent="0.2">
      <c r="A7">
        <f>'Chart Summary'!C$4</f>
        <v>0</v>
      </c>
      <c r="B7" s="252">
        <f>'Chart Summary'!C$8</f>
        <v>0</v>
      </c>
      <c r="C7">
        <f t="shared" si="0"/>
        <v>4</v>
      </c>
      <c r="D7">
        <f>'4'!B$6</f>
        <v>0</v>
      </c>
      <c r="E7">
        <f>'4'!M$6</f>
        <v>0</v>
      </c>
      <c r="F7">
        <f>'4'!J$6</f>
        <v>0</v>
      </c>
      <c r="G7" s="253" t="e">
        <f>'Chart Summary'!BD20</f>
        <v>#DIV/0!</v>
      </c>
    </row>
    <row r="8" spans="1:7" x14ac:dyDescent="0.2">
      <c r="A8">
        <f>'Chart Summary'!C$4</f>
        <v>0</v>
      </c>
      <c r="B8" s="252">
        <f>'Chart Summary'!C$8</f>
        <v>0</v>
      </c>
      <c r="C8">
        <f t="shared" si="0"/>
        <v>5</v>
      </c>
      <c r="D8">
        <f>'5'!B$6</f>
        <v>0</v>
      </c>
      <c r="E8">
        <f>'5'!M$6</f>
        <v>0</v>
      </c>
      <c r="F8">
        <f>'5'!J$6</f>
        <v>0</v>
      </c>
      <c r="G8" s="253" t="e">
        <f>'Chart Summary'!BD21</f>
        <v>#DIV/0!</v>
      </c>
    </row>
    <row r="9" spans="1:7" x14ac:dyDescent="0.2">
      <c r="A9">
        <f>'Chart Summary'!C$4</f>
        <v>0</v>
      </c>
      <c r="B9" s="252">
        <f>'Chart Summary'!C$8</f>
        <v>0</v>
      </c>
      <c r="C9">
        <f t="shared" si="0"/>
        <v>6</v>
      </c>
      <c r="D9">
        <f>'6'!B$6</f>
        <v>0</v>
      </c>
      <c r="E9">
        <f>'6'!M$6</f>
        <v>0</v>
      </c>
      <c r="F9">
        <f>'6'!J$6</f>
        <v>0</v>
      </c>
      <c r="G9" s="253" t="e">
        <f>'Chart Summary'!BD22</f>
        <v>#DIV/0!</v>
      </c>
    </row>
    <row r="10" spans="1:7" x14ac:dyDescent="0.2">
      <c r="A10">
        <f>'Chart Summary'!C$4</f>
        <v>0</v>
      </c>
      <c r="B10" s="252">
        <f>'Chart Summary'!C$8</f>
        <v>0</v>
      </c>
      <c r="C10">
        <f t="shared" si="0"/>
        <v>7</v>
      </c>
      <c r="D10">
        <f>'7'!B$6</f>
        <v>0</v>
      </c>
      <c r="E10">
        <f>'7'!M$6</f>
        <v>0</v>
      </c>
      <c r="F10">
        <f>'7'!J$6</f>
        <v>0</v>
      </c>
      <c r="G10" s="253" t="e">
        <f>'Chart Summary'!BD23</f>
        <v>#DIV/0!</v>
      </c>
    </row>
    <row r="11" spans="1:7" x14ac:dyDescent="0.2">
      <c r="A11">
        <f>'Chart Summary'!C$4</f>
        <v>0</v>
      </c>
      <c r="B11" s="252">
        <f>'Chart Summary'!C$8</f>
        <v>0</v>
      </c>
      <c r="C11">
        <f t="shared" si="0"/>
        <v>8</v>
      </c>
      <c r="D11">
        <f>'8'!B$6</f>
        <v>0</v>
      </c>
      <c r="E11">
        <f>'8'!M$6</f>
        <v>0</v>
      </c>
      <c r="F11">
        <f>'8'!J$6</f>
        <v>0</v>
      </c>
      <c r="G11" s="253" t="e">
        <f>'Chart Summary'!BD24</f>
        <v>#DIV/0!</v>
      </c>
    </row>
    <row r="12" spans="1:7" x14ac:dyDescent="0.2">
      <c r="A12">
        <f>'Chart Summary'!C$4</f>
        <v>0</v>
      </c>
      <c r="B12" s="252">
        <f>'Chart Summary'!C$8</f>
        <v>0</v>
      </c>
      <c r="C12">
        <f t="shared" si="0"/>
        <v>9</v>
      </c>
      <c r="D12">
        <f>'9'!B$6</f>
        <v>0</v>
      </c>
      <c r="E12">
        <f>'9'!M$6</f>
        <v>0</v>
      </c>
      <c r="F12">
        <f>'9'!J$6</f>
        <v>0</v>
      </c>
      <c r="G12" s="253" t="e">
        <f>'Chart Summary'!BD25</f>
        <v>#DIV/0!</v>
      </c>
    </row>
    <row r="13" spans="1:7" x14ac:dyDescent="0.2">
      <c r="A13">
        <f>'Chart Summary'!C$4</f>
        <v>0</v>
      </c>
      <c r="B13" s="252">
        <f>'Chart Summary'!C$8</f>
        <v>0</v>
      </c>
      <c r="C13">
        <f t="shared" si="0"/>
        <v>10</v>
      </c>
      <c r="D13">
        <f>'10'!B$6</f>
        <v>0</v>
      </c>
      <c r="E13">
        <f>'10'!M$6</f>
        <v>0</v>
      </c>
      <c r="F13">
        <f>'10'!J$6</f>
        <v>0</v>
      </c>
      <c r="G13" s="253" t="e">
        <f>'Chart Summary'!BD26</f>
        <v>#DIV/0!</v>
      </c>
    </row>
    <row r="14" spans="1:7" x14ac:dyDescent="0.2">
      <c r="A14">
        <f>'Chart Summary'!C$4</f>
        <v>0</v>
      </c>
      <c r="B14" s="252">
        <f>'Chart Summary'!C$8</f>
        <v>0</v>
      </c>
      <c r="C14">
        <f t="shared" si="0"/>
        <v>11</v>
      </c>
      <c r="D14">
        <f>'11'!B$6</f>
        <v>0</v>
      </c>
      <c r="E14">
        <f>'11'!M$6</f>
        <v>0</v>
      </c>
      <c r="F14">
        <f>'11'!J$6</f>
        <v>0</v>
      </c>
      <c r="G14" s="253" t="e">
        <f>'Chart Summary'!BD27</f>
        <v>#DIV/0!</v>
      </c>
    </row>
    <row r="15" spans="1:7" x14ac:dyDescent="0.2">
      <c r="A15">
        <f>'Chart Summary'!C$4</f>
        <v>0</v>
      </c>
      <c r="B15" s="252">
        <f>'Chart Summary'!C$8</f>
        <v>0</v>
      </c>
      <c r="C15">
        <f t="shared" si="0"/>
        <v>12</v>
      </c>
      <c r="D15">
        <f>'12'!B$6</f>
        <v>0</v>
      </c>
      <c r="E15">
        <f>'12'!M$6</f>
        <v>0</v>
      </c>
      <c r="F15">
        <f>'12'!J$6</f>
        <v>0</v>
      </c>
      <c r="G15" s="253" t="e">
        <f>'Chart Summary'!BD28</f>
        <v>#DIV/0!</v>
      </c>
    </row>
    <row r="16" spans="1:7" x14ac:dyDescent="0.2">
      <c r="A16">
        <f>'Chart Summary'!C$4</f>
        <v>0</v>
      </c>
      <c r="B16" s="252">
        <f>'Chart Summary'!C$8</f>
        <v>0</v>
      </c>
      <c r="C16">
        <f t="shared" si="0"/>
        <v>13</v>
      </c>
      <c r="D16">
        <f>'13'!B$6</f>
        <v>0</v>
      </c>
      <c r="E16">
        <f>'13'!M$6</f>
        <v>0</v>
      </c>
      <c r="F16">
        <f>'13'!J$6</f>
        <v>0</v>
      </c>
      <c r="G16" s="253" t="e">
        <f>'Chart Summary'!BD29</f>
        <v>#DIV/0!</v>
      </c>
    </row>
    <row r="17" spans="1:7" x14ac:dyDescent="0.2">
      <c r="A17">
        <f>'Chart Summary'!C$4</f>
        <v>0</v>
      </c>
      <c r="B17" s="252">
        <f>'Chart Summary'!C$8</f>
        <v>0</v>
      </c>
      <c r="C17">
        <f t="shared" si="0"/>
        <v>14</v>
      </c>
      <c r="D17">
        <f>'14'!B$6</f>
        <v>0</v>
      </c>
      <c r="E17">
        <f>'14'!M$6</f>
        <v>0</v>
      </c>
      <c r="F17">
        <f>'14'!J$6</f>
        <v>0</v>
      </c>
      <c r="G17" s="253" t="e">
        <f>'Chart Summary'!BD30</f>
        <v>#DIV/0!</v>
      </c>
    </row>
    <row r="18" spans="1:7" x14ac:dyDescent="0.2">
      <c r="A18">
        <f>'Chart Summary'!C$4</f>
        <v>0</v>
      </c>
      <c r="B18" s="252">
        <f>'Chart Summary'!C$8</f>
        <v>0</v>
      </c>
      <c r="C18">
        <f t="shared" si="0"/>
        <v>15</v>
      </c>
      <c r="D18">
        <f>'15'!B$6</f>
        <v>0</v>
      </c>
      <c r="E18">
        <f>'15'!M$6</f>
        <v>0</v>
      </c>
      <c r="F18">
        <f>'15'!J$6</f>
        <v>0</v>
      </c>
      <c r="G18" s="253" t="e">
        <f>'Chart Summary'!BD31</f>
        <v>#DIV/0!</v>
      </c>
    </row>
    <row r="19" spans="1:7" x14ac:dyDescent="0.2">
      <c r="A19">
        <f>'Chart Summary'!C$4</f>
        <v>0</v>
      </c>
      <c r="B19" s="252">
        <f>'Chart Summary'!C$8</f>
        <v>0</v>
      </c>
      <c r="C19">
        <f t="shared" si="0"/>
        <v>16</v>
      </c>
      <c r="D19">
        <f>'16'!B$6</f>
        <v>0</v>
      </c>
      <c r="E19">
        <f>'16'!M$6</f>
        <v>0</v>
      </c>
      <c r="F19">
        <f>'16'!J$6</f>
        <v>0</v>
      </c>
      <c r="G19" s="253" t="e">
        <f>'Chart Summary'!BD32</f>
        <v>#DIV/0!</v>
      </c>
    </row>
    <row r="20" spans="1:7" x14ac:dyDescent="0.2">
      <c r="A20">
        <f>'Chart Summary'!C$4</f>
        <v>0</v>
      </c>
      <c r="B20" s="252">
        <f>'Chart Summary'!C$8</f>
        <v>0</v>
      </c>
      <c r="C20">
        <f t="shared" si="0"/>
        <v>17</v>
      </c>
      <c r="D20">
        <f>'17'!B$6</f>
        <v>0</v>
      </c>
      <c r="E20">
        <f>'17'!M$6</f>
        <v>0</v>
      </c>
      <c r="F20">
        <f>'17'!J$6</f>
        <v>0</v>
      </c>
      <c r="G20" s="253" t="e">
        <f>'Chart Summary'!BD33</f>
        <v>#DIV/0!</v>
      </c>
    </row>
    <row r="21" spans="1:7" x14ac:dyDescent="0.2">
      <c r="A21">
        <f>'Chart Summary'!C$4</f>
        <v>0</v>
      </c>
      <c r="B21" s="252">
        <f>'Chart Summary'!C$8</f>
        <v>0</v>
      </c>
      <c r="C21">
        <f t="shared" si="0"/>
        <v>18</v>
      </c>
      <c r="D21">
        <f>'18'!B$6</f>
        <v>0</v>
      </c>
      <c r="E21">
        <f>'18'!M$6</f>
        <v>0</v>
      </c>
      <c r="F21">
        <f>'18'!J$6</f>
        <v>0</v>
      </c>
      <c r="G21" s="253" t="e">
        <f>'Chart Summary'!BD34</f>
        <v>#DIV/0!</v>
      </c>
    </row>
    <row r="22" spans="1:7" x14ac:dyDescent="0.2">
      <c r="A22">
        <f>'Chart Summary'!C$4</f>
        <v>0</v>
      </c>
      <c r="B22" s="252">
        <f>'Chart Summary'!C$8</f>
        <v>0</v>
      </c>
      <c r="C22">
        <f t="shared" si="0"/>
        <v>19</v>
      </c>
      <c r="D22">
        <f>'19'!B$6</f>
        <v>0</v>
      </c>
      <c r="E22">
        <f>'19'!M$6</f>
        <v>0</v>
      </c>
      <c r="F22">
        <f>'19'!J$6</f>
        <v>0</v>
      </c>
      <c r="G22" s="253" t="e">
        <f>'Chart Summary'!BD35</f>
        <v>#DIV/0!</v>
      </c>
    </row>
    <row r="23" spans="1:7" x14ac:dyDescent="0.2">
      <c r="A23">
        <f>'Chart Summary'!C$4</f>
        <v>0</v>
      </c>
      <c r="B23" s="252">
        <f>'Chart Summary'!C$8</f>
        <v>0</v>
      </c>
      <c r="C23">
        <f t="shared" si="0"/>
        <v>20</v>
      </c>
      <c r="D23">
        <f>'20'!B$6</f>
        <v>0</v>
      </c>
      <c r="E23">
        <f>'20'!M$6</f>
        <v>0</v>
      </c>
      <c r="F23">
        <f>'20'!J$6</f>
        <v>0</v>
      </c>
      <c r="G23" s="253" t="e">
        <f>'Chart Summary'!BD36</f>
        <v>#DIV/0!</v>
      </c>
    </row>
    <row r="24" spans="1:7" x14ac:dyDescent="0.2">
      <c r="A24">
        <f>'Chart Summary'!C$4</f>
        <v>0</v>
      </c>
      <c r="B24" s="252">
        <f>'Chart Summary'!C$8</f>
        <v>0</v>
      </c>
      <c r="C24">
        <f t="shared" si="0"/>
        <v>21</v>
      </c>
      <c r="D24">
        <f>'21'!B$6</f>
        <v>0</v>
      </c>
      <c r="E24">
        <f>'21'!M$6</f>
        <v>0</v>
      </c>
      <c r="F24">
        <f>'21'!J$6</f>
        <v>0</v>
      </c>
      <c r="G24" s="253" t="e">
        <f>'Chart Summary'!BD37</f>
        <v>#DIV/0!</v>
      </c>
    </row>
    <row r="25" spans="1:7" x14ac:dyDescent="0.2">
      <c r="A25">
        <f>'Chart Summary'!C$4</f>
        <v>0</v>
      </c>
      <c r="B25" s="252">
        <f>'Chart Summary'!C$8</f>
        <v>0</v>
      </c>
      <c r="C25">
        <f t="shared" si="0"/>
        <v>22</v>
      </c>
      <c r="D25">
        <f>'22'!B$6</f>
        <v>0</v>
      </c>
      <c r="E25">
        <f>'22'!M$6</f>
        <v>0</v>
      </c>
      <c r="F25">
        <f>'22'!J$6</f>
        <v>0</v>
      </c>
      <c r="G25" s="253" t="e">
        <f>'Chart Summary'!BD38</f>
        <v>#DIV/0!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8"/>
  <sheetViews>
    <sheetView workbookViewId="0">
      <selection activeCell="G17" sqref="G17"/>
    </sheetView>
  </sheetViews>
  <sheetFormatPr defaultRowHeight="12.75" x14ac:dyDescent="0.2"/>
  <cols>
    <col min="1" max="2" width="15.28515625" customWidth="1"/>
  </cols>
  <sheetData>
    <row r="1" spans="1:7" ht="57" x14ac:dyDescent="0.2">
      <c r="A1" s="272" t="s">
        <v>181</v>
      </c>
      <c r="B1" s="272" t="s">
        <v>182</v>
      </c>
      <c r="C1" s="243" t="s">
        <v>132</v>
      </c>
      <c r="E1" s="439" t="s">
        <v>291</v>
      </c>
      <c r="F1" s="439" t="s">
        <v>292</v>
      </c>
      <c r="G1" s="439" t="s">
        <v>293</v>
      </c>
    </row>
    <row r="2" spans="1:7" x14ac:dyDescent="0.2">
      <c r="A2">
        <v>1</v>
      </c>
      <c r="B2" s="272">
        <v>22</v>
      </c>
      <c r="C2" s="243" t="s">
        <v>151</v>
      </c>
      <c r="E2" s="243" t="s">
        <v>162</v>
      </c>
      <c r="F2" s="243" t="s">
        <v>162</v>
      </c>
      <c r="G2" s="243" t="s">
        <v>162</v>
      </c>
    </row>
    <row r="3" spans="1:7" x14ac:dyDescent="0.2">
      <c r="A3">
        <v>2</v>
      </c>
      <c r="B3" s="272">
        <v>23</v>
      </c>
      <c r="C3" s="243" t="s">
        <v>152</v>
      </c>
      <c r="E3" s="243" t="s">
        <v>163</v>
      </c>
      <c r="F3" s="243" t="s">
        <v>163</v>
      </c>
      <c r="G3" s="243" t="s">
        <v>163</v>
      </c>
    </row>
    <row r="4" spans="1:7" x14ac:dyDescent="0.2">
      <c r="A4">
        <v>3</v>
      </c>
      <c r="B4" s="272">
        <v>24</v>
      </c>
      <c r="C4" s="243" t="s">
        <v>59</v>
      </c>
    </row>
    <row r="5" spans="1:7" ht="14.25" x14ac:dyDescent="0.2">
      <c r="A5">
        <v>4</v>
      </c>
      <c r="B5" s="214">
        <v>25</v>
      </c>
      <c r="C5" s="243" t="s">
        <v>2</v>
      </c>
    </row>
    <row r="6" spans="1:7" ht="14.25" x14ac:dyDescent="0.2">
      <c r="A6">
        <v>5</v>
      </c>
      <c r="B6" s="214">
        <v>26</v>
      </c>
      <c r="C6" s="243" t="s">
        <v>60</v>
      </c>
    </row>
    <row r="7" spans="1:7" ht="14.25" x14ac:dyDescent="0.2">
      <c r="A7" s="214">
        <v>6</v>
      </c>
      <c r="B7" s="214">
        <v>27</v>
      </c>
    </row>
    <row r="8" spans="1:7" ht="14.25" x14ac:dyDescent="0.2">
      <c r="A8" s="214">
        <v>7</v>
      </c>
      <c r="B8" s="214">
        <v>28</v>
      </c>
    </row>
    <row r="9" spans="1:7" ht="14.25" x14ac:dyDescent="0.2">
      <c r="A9" s="214">
        <v>8</v>
      </c>
      <c r="B9" s="214">
        <v>29</v>
      </c>
    </row>
    <row r="10" spans="1:7" ht="14.25" x14ac:dyDescent="0.2">
      <c r="A10" s="214">
        <v>9</v>
      </c>
      <c r="B10" s="214">
        <v>30</v>
      </c>
    </row>
    <row r="11" spans="1:7" ht="14.25" x14ac:dyDescent="0.2">
      <c r="A11" s="214">
        <v>10</v>
      </c>
      <c r="B11" s="214">
        <v>31</v>
      </c>
    </row>
    <row r="12" spans="1:7" ht="14.25" x14ac:dyDescent="0.2">
      <c r="A12" s="214">
        <v>11</v>
      </c>
      <c r="B12" s="214"/>
    </row>
    <row r="13" spans="1:7" ht="14.25" x14ac:dyDescent="0.2">
      <c r="A13" s="214">
        <v>12</v>
      </c>
      <c r="B13" s="214"/>
    </row>
    <row r="14" spans="1:7" ht="14.25" x14ac:dyDescent="0.2">
      <c r="A14" s="214">
        <v>13</v>
      </c>
      <c r="B14" s="214"/>
    </row>
    <row r="15" spans="1:7" ht="14.25" x14ac:dyDescent="0.2">
      <c r="A15" s="214">
        <v>14</v>
      </c>
      <c r="B15" s="214"/>
    </row>
    <row r="16" spans="1:7" ht="14.25" x14ac:dyDescent="0.2">
      <c r="A16" s="214">
        <v>15</v>
      </c>
    </row>
    <row r="17" spans="1:1" ht="14.25" x14ac:dyDescent="0.2">
      <c r="A17" s="214">
        <v>16</v>
      </c>
    </row>
    <row r="18" spans="1:1" ht="14.25" x14ac:dyDescent="0.2">
      <c r="A18" s="214">
        <v>17</v>
      </c>
    </row>
    <row r="19" spans="1:1" ht="14.25" x14ac:dyDescent="0.2">
      <c r="A19" s="214">
        <v>18</v>
      </c>
    </row>
    <row r="20" spans="1:1" ht="14.25" x14ac:dyDescent="0.2">
      <c r="A20" s="214">
        <v>19</v>
      </c>
    </row>
    <row r="21" spans="1:1" ht="14.25" x14ac:dyDescent="0.2">
      <c r="A21" s="214">
        <v>20</v>
      </c>
    </row>
    <row r="22" spans="1:1" ht="14.25" x14ac:dyDescent="0.2">
      <c r="A22" s="214">
        <v>21</v>
      </c>
    </row>
    <row r="23" spans="1:1" ht="14.25" x14ac:dyDescent="0.2">
      <c r="A23" s="214"/>
    </row>
    <row r="24" spans="1:1" ht="14.25" x14ac:dyDescent="0.2">
      <c r="A24" s="214"/>
    </row>
    <row r="25" spans="1:1" ht="14.25" x14ac:dyDescent="0.2">
      <c r="A25" s="214"/>
    </row>
    <row r="26" spans="1:1" ht="14.25" x14ac:dyDescent="0.2">
      <c r="A26" s="214"/>
    </row>
    <row r="27" spans="1:1" ht="14.25" x14ac:dyDescent="0.2">
      <c r="A27" s="214"/>
    </row>
    <row r="28" spans="1:1" ht="14.25" x14ac:dyDescent="0.2">
      <c r="A28" s="214"/>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3">
    <tabColor indexed="47"/>
    <pageSetUpPr fitToPage="1"/>
  </sheetPr>
  <dimension ref="A1:DN118"/>
  <sheetViews>
    <sheetView view="pageBreakPreview" topLeftCell="A56" zoomScaleNormal="92"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386" t="s">
        <v>88</v>
      </c>
      <c r="D1" s="575" t="s">
        <v>48</v>
      </c>
      <c r="E1" s="576"/>
      <c r="G1" s="357" t="s">
        <v>206</v>
      </c>
      <c r="H1" s="386"/>
      <c r="I1" s="358"/>
      <c r="J1" s="358"/>
      <c r="K1" s="386"/>
      <c r="L1" s="386" t="s">
        <v>89</v>
      </c>
      <c r="M1" s="386"/>
      <c r="N1" s="386"/>
      <c r="O1" s="386"/>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381" t="s">
        <v>15</v>
      </c>
      <c r="O8" s="381" t="s">
        <v>20</v>
      </c>
      <c r="P8" s="381"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380"/>
      <c r="P19" s="380"/>
      <c r="Q19" s="367">
        <f t="shared" si="0"/>
        <v>0</v>
      </c>
      <c r="R19" s="368" t="str">
        <f t="array" ref="R19">IF(AND(N19="x",O19=0,P19=0),"y",IF(AND(N19=0,O19="x",P19=0),"n",IF(AND(N19=0,O19=0,P19="x"),"na",IF(AND(N19=0,O19=0,P19=0),""))))</f>
        <v/>
      </c>
      <c r="T19" s="109"/>
    </row>
    <row r="20" spans="1:20" ht="19.5" hidden="1" customHeight="1" x14ac:dyDescent="0.2">
      <c r="A20" s="144"/>
      <c r="B20" s="383"/>
      <c r="C20" s="383"/>
      <c r="D20" s="383"/>
      <c r="E20" s="383"/>
      <c r="F20" s="383"/>
      <c r="G20" s="383"/>
      <c r="H20" s="383"/>
      <c r="I20" s="383"/>
      <c r="J20" s="383"/>
      <c r="K20" s="383"/>
      <c r="L20" s="383">
        <f>P20</f>
        <v>0</v>
      </c>
      <c r="M20" s="384">
        <f>SUM(N20:O20)</f>
        <v>0</v>
      </c>
      <c r="N20" s="351">
        <f>COUNTIF(N9:N19,"x")</f>
        <v>0</v>
      </c>
      <c r="O20" s="351">
        <f t="shared" ref="O20:P20" si="1">COUNTIF(O9:O19,"x")</f>
        <v>0</v>
      </c>
      <c r="P20" s="351">
        <f t="shared" si="1"/>
        <v>0</v>
      </c>
      <c r="Q20" s="5"/>
      <c r="T20" s="109"/>
    </row>
    <row r="21" spans="1:20" ht="19.5" hidden="1" customHeight="1" x14ac:dyDescent="0.2">
      <c r="A21" s="144"/>
      <c r="B21" s="383"/>
      <c r="C21" s="383"/>
      <c r="D21" s="383"/>
      <c r="E21" s="383"/>
      <c r="F21" s="383"/>
      <c r="G21" s="383"/>
      <c r="H21" s="383"/>
      <c r="I21" s="383"/>
      <c r="J21" s="383"/>
      <c r="K21" s="383"/>
      <c r="L21" s="383"/>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381" t="s">
        <v>15</v>
      </c>
      <c r="O25" s="381" t="s">
        <v>20</v>
      </c>
      <c r="P25" s="381"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381" t="s">
        <v>15</v>
      </c>
      <c r="O39" s="381" t="s">
        <v>20</v>
      </c>
      <c r="P39" s="381"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5"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ref="Q46" si="5">COUNTIF(N46:P46,"x")</f>
        <v>0</v>
      </c>
      <c r="R46" s="372" t="str">
        <f t="array" ref="R46">IF(AND(N46="x",O46=0,P46=0),"y",IF(AND(N46=0,O46="x",P46=0),"n",IF(AND(N46=0,O46=0,P46="x"),"na",IF(AND(N46=0,O46=0,P46=0),""))))</f>
        <v/>
      </c>
    </row>
    <row r="47" spans="1:118" ht="70.5" customHeight="1" x14ac:dyDescent="0.25">
      <c r="A47" s="146">
        <v>27</v>
      </c>
      <c r="B47" s="619" t="s">
        <v>306</v>
      </c>
      <c r="C47" s="620"/>
      <c r="D47" s="620"/>
      <c r="E47" s="620"/>
      <c r="F47" s="620"/>
      <c r="G47" s="620"/>
      <c r="H47" s="620"/>
      <c r="I47" s="620"/>
      <c r="J47" s="620"/>
      <c r="K47" s="620"/>
      <c r="L47" s="620"/>
      <c r="M47" s="621"/>
      <c r="N47" s="369"/>
      <c r="O47" s="378"/>
      <c r="P47" s="370"/>
      <c r="Q47" s="367">
        <f t="shared" ref="Q47" si="6">COUNTIF(N47:P47,"x")</f>
        <v>0</v>
      </c>
      <c r="R47" s="372" t="str">
        <f t="array" ref="R47">IF(AND(N47="x",O47=0,P47=0),"y",IF(AND(N47=0,O47="x",P47=0),"n",IF(AND(N47=0,O47=0,P47="x"),"na",IF(AND(N47=0,O47=0,P47=0),""))))</f>
        <v/>
      </c>
    </row>
    <row r="48" spans="1:118" ht="17.25" hidden="1" customHeight="1" x14ac:dyDescent="0.2">
      <c r="A48" s="144"/>
      <c r="B48" s="383"/>
      <c r="C48" s="383"/>
      <c r="D48" s="383"/>
      <c r="E48" s="383"/>
      <c r="F48" s="383"/>
      <c r="G48" s="383"/>
      <c r="H48" s="383"/>
      <c r="I48" s="383"/>
      <c r="J48" s="383"/>
      <c r="K48" s="383"/>
      <c r="L48" s="383">
        <f>P48</f>
        <v>0</v>
      </c>
      <c r="M48" s="384">
        <f>SUM(N48:O48)</f>
        <v>0</v>
      </c>
      <c r="N48" s="351">
        <f>COUNTIF(N40:N46,"x")</f>
        <v>0</v>
      </c>
      <c r="O48" s="351">
        <f t="shared" ref="O48:P48" si="7">COUNTIF(O40:O46,"x")</f>
        <v>0</v>
      </c>
      <c r="P48" s="351">
        <f t="shared" si="7"/>
        <v>0</v>
      </c>
      <c r="Q48" s="5"/>
    </row>
    <row r="49" spans="1:118" ht="17.25" hidden="1" customHeight="1" x14ac:dyDescent="0.2">
      <c r="A49" s="144"/>
      <c r="B49" s="383"/>
      <c r="C49" s="383"/>
      <c r="D49" s="383"/>
      <c r="E49" s="383"/>
      <c r="F49" s="383"/>
      <c r="G49" s="383"/>
      <c r="H49" s="383"/>
      <c r="I49" s="383"/>
      <c r="J49" s="383"/>
      <c r="K49" s="383"/>
      <c r="L49" s="383"/>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382" t="s">
        <v>53</v>
      </c>
      <c r="C51" s="383"/>
      <c r="D51" s="383"/>
      <c r="E51" s="383"/>
      <c r="F51" s="383"/>
      <c r="G51" s="383"/>
      <c r="H51" s="383"/>
      <c r="I51" s="383"/>
      <c r="J51" s="383"/>
      <c r="K51" s="383"/>
      <c r="L51" s="383"/>
      <c r="M51" s="383"/>
      <c r="N51" s="383"/>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381" t="s">
        <v>15</v>
      </c>
      <c r="O53" s="381" t="s">
        <v>20</v>
      </c>
      <c r="P53" s="381"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8" si="8">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380"/>
      <c r="Q55" s="367">
        <f t="shared" si="8"/>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8"/>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8"/>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8"/>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8"/>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8"/>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8"/>
        <v>0</v>
      </c>
      <c r="R61" s="372" t="str">
        <f t="array" ref="R61">IF(AND(N61="x",O61=0,P61=0),"y",IF(AND(N61=0,O61="x",P61=0),"n",IF(AND(N61=0,O61=0,P61="x"),"na",IF(AND(N61=0,O61=0,P61=0),""))))</f>
        <v/>
      </c>
    </row>
    <row r="62" spans="1:118" ht="21.75" hidden="1" customHeight="1" x14ac:dyDescent="0.2">
      <c r="A62" s="144"/>
      <c r="B62" s="383"/>
      <c r="C62" s="383"/>
      <c r="D62" s="383"/>
      <c r="E62" s="383"/>
      <c r="F62" s="383"/>
      <c r="G62" s="383"/>
      <c r="H62" s="383"/>
      <c r="I62" s="383"/>
      <c r="J62" s="383"/>
      <c r="K62" s="383"/>
      <c r="L62" s="383">
        <f>P62</f>
        <v>0</v>
      </c>
      <c r="M62" s="384">
        <f>SUM(N62:O62)</f>
        <v>0</v>
      </c>
      <c r="N62" s="351">
        <f>COUNTIF(N54:N61,"x")</f>
        <v>0</v>
      </c>
      <c r="O62" s="351">
        <f t="shared" ref="O62:P62" si="9">COUNTIF(O54:O61,"x")</f>
        <v>0</v>
      </c>
      <c r="P62" s="351">
        <f t="shared" si="9"/>
        <v>0</v>
      </c>
      <c r="Q62" s="5"/>
    </row>
    <row r="63" spans="1:118" ht="21.75" hidden="1" customHeight="1" x14ac:dyDescent="0.2">
      <c r="A63" s="144"/>
      <c r="B63" s="383"/>
      <c r="C63" s="383"/>
      <c r="D63" s="383"/>
      <c r="E63" s="383"/>
      <c r="F63" s="383"/>
      <c r="G63" s="383"/>
      <c r="H63" s="383"/>
      <c r="I63" s="383"/>
      <c r="J63" s="383"/>
      <c r="K63" s="383"/>
      <c r="L63" s="383"/>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382" t="s">
        <v>53</v>
      </c>
      <c r="C65" s="382"/>
      <c r="D65" s="382"/>
      <c r="E65" s="382"/>
      <c r="F65" s="382"/>
      <c r="G65" s="382"/>
      <c r="H65" s="382"/>
      <c r="I65" s="382"/>
      <c r="J65" s="382"/>
      <c r="K65" s="382"/>
      <c r="L65" s="382"/>
      <c r="M65" s="382"/>
      <c r="N65" s="382"/>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381" t="s">
        <v>15</v>
      </c>
      <c r="O67" s="381" t="s">
        <v>20</v>
      </c>
      <c r="P67" s="381"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si="8"/>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383"/>
      <c r="C70" s="383"/>
      <c r="D70" s="383"/>
      <c r="E70" s="383"/>
      <c r="F70" s="383"/>
      <c r="G70" s="383"/>
      <c r="H70" s="383"/>
      <c r="I70" s="383"/>
      <c r="J70" s="383"/>
      <c r="K70" s="383"/>
      <c r="L70" s="383">
        <f>P70</f>
        <v>0</v>
      </c>
      <c r="M70" s="384">
        <f>SUM(N70:O70)</f>
        <v>0</v>
      </c>
      <c r="N70" s="351">
        <f>COUNTIF(N68:N69,"x")</f>
        <v>0</v>
      </c>
      <c r="O70" s="351">
        <f t="shared" ref="O70:P70" si="10">COUNTIF(O68:O69,"x")</f>
        <v>0</v>
      </c>
      <c r="P70" s="351">
        <f t="shared" si="10"/>
        <v>0</v>
      </c>
      <c r="Q70" s="5"/>
    </row>
    <row r="71" spans="1:118" ht="18.75" hidden="1" customHeight="1" x14ac:dyDescent="0.25">
      <c r="A71" s="144"/>
      <c r="B71" s="383"/>
      <c r="C71" s="383"/>
      <c r="D71" s="383"/>
      <c r="E71" s="383"/>
      <c r="F71" s="383"/>
      <c r="G71" s="383"/>
      <c r="H71" s="383"/>
      <c r="I71" s="383"/>
      <c r="J71" s="383"/>
      <c r="K71" s="383"/>
      <c r="L71" s="383"/>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382" t="s">
        <v>53</v>
      </c>
      <c r="C73" s="382"/>
      <c r="D73" s="382"/>
      <c r="E73" s="382"/>
      <c r="F73" s="382"/>
      <c r="G73" s="382"/>
      <c r="H73" s="382"/>
      <c r="I73" s="382"/>
      <c r="J73" s="382"/>
      <c r="K73" s="382"/>
      <c r="L73" s="382"/>
      <c r="M73" s="382"/>
      <c r="N73" s="382"/>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381" t="s">
        <v>15</v>
      </c>
      <c r="O75" s="381" t="s">
        <v>20</v>
      </c>
      <c r="P75" s="381"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143">
        <v>40</v>
      </c>
      <c r="B78" s="616" t="s">
        <v>297</v>
      </c>
      <c r="C78" s="616"/>
      <c r="D78" s="616"/>
      <c r="E78" s="616"/>
      <c r="F78" s="616"/>
      <c r="G78" s="616"/>
      <c r="H78" s="616"/>
      <c r="I78" s="616"/>
      <c r="J78" s="616"/>
      <c r="K78" s="616"/>
      <c r="L78" s="616"/>
      <c r="M78" s="616"/>
      <c r="N78" s="350"/>
      <c r="O78" s="350"/>
      <c r="P78" s="350"/>
      <c r="Q78" s="371">
        <f t="shared" ref="Q78" si="11">COUNTIF(N78:P78,"x")</f>
        <v>0</v>
      </c>
      <c r="R78" s="372" t="str">
        <f t="array" ref="R78">IF(AND(N78="x",O78=0,P78=0),"y",IF(AND(N78=0,O78="x",P78=0),"n",IF(AND(N78=0,O78=0,P78="x"),"na",IF(AND(N78=0,O78=0,P78=0),""))))</f>
        <v/>
      </c>
      <c r="S78" s="373"/>
    </row>
    <row r="79" spans="1:118" ht="34.35" hidden="1" customHeight="1" x14ac:dyDescent="0.2">
      <c r="A79" s="144"/>
      <c r="B79" s="383"/>
      <c r="C79" s="383"/>
      <c r="D79" s="383"/>
      <c r="E79" s="383"/>
      <c r="F79" s="383"/>
      <c r="G79" s="383"/>
      <c r="H79" s="383"/>
      <c r="I79" s="383"/>
      <c r="J79" s="383"/>
      <c r="K79" s="383"/>
      <c r="L79" s="383">
        <f>P79</f>
        <v>0</v>
      </c>
      <c r="M79" s="384">
        <f>SUM(N79:O79)</f>
        <v>0</v>
      </c>
      <c r="N79" s="351">
        <f>COUNTIF(N76:N78,"x")</f>
        <v>0</v>
      </c>
      <c r="O79" s="351">
        <f t="shared" ref="O79:P79" si="12">COUNTIF(O76:O78,"x")</f>
        <v>0</v>
      </c>
      <c r="P79" s="351">
        <f t="shared" si="12"/>
        <v>0</v>
      </c>
      <c r="Q79" s="5"/>
      <c r="S79" s="373"/>
    </row>
    <row r="80" spans="1:118" ht="33.950000000000003" hidden="1" customHeight="1" x14ac:dyDescent="0.2">
      <c r="A80" s="144"/>
      <c r="B80" s="383"/>
      <c r="C80" s="383"/>
      <c r="D80" s="383"/>
      <c r="E80" s="383"/>
      <c r="F80" s="383"/>
      <c r="G80" s="383"/>
      <c r="H80" s="383"/>
      <c r="I80" s="383"/>
      <c r="J80" s="383"/>
      <c r="K80" s="383"/>
      <c r="L80" s="383"/>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382" t="s">
        <v>53</v>
      </c>
      <c r="C82" s="382"/>
      <c r="D82" s="382"/>
      <c r="E82" s="382"/>
      <c r="F82" s="382"/>
      <c r="G82" s="382"/>
      <c r="H82" s="382"/>
      <c r="I82" s="382"/>
      <c r="J82" s="382"/>
      <c r="K82" s="382"/>
      <c r="L82" s="382"/>
      <c r="M82" s="382"/>
      <c r="N82" s="382"/>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18.600000000000001" customHeight="1" x14ac:dyDescent="0.2">
      <c r="A84" s="145"/>
      <c r="B84" s="5"/>
      <c r="C84" s="5"/>
      <c r="D84" s="5"/>
      <c r="E84" s="5"/>
      <c r="F84" s="5"/>
      <c r="G84" s="5"/>
      <c r="H84" s="5"/>
      <c r="I84" s="5"/>
      <c r="J84" s="5"/>
      <c r="K84" s="5"/>
      <c r="L84" s="5"/>
      <c r="M84" s="5"/>
      <c r="N84" s="5"/>
      <c r="O84" s="5"/>
      <c r="P84" s="5"/>
      <c r="Q84" s="5"/>
      <c r="R84" s="5"/>
      <c r="S84" s="14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row>
    <row r="85" spans="1:118" s="373" customFormat="1" ht="18.600000000000001" customHeight="1" x14ac:dyDescent="0.2">
      <c r="A85" s="145"/>
      <c r="B85" s="5"/>
      <c r="C85" s="5"/>
      <c r="D85" s="5"/>
      <c r="E85" s="5"/>
      <c r="F85" s="5"/>
      <c r="G85" s="5"/>
      <c r="H85" s="5"/>
      <c r="I85" s="5"/>
      <c r="J85" s="5"/>
      <c r="K85" s="5"/>
      <c r="L85" s="5"/>
      <c r="M85" s="5"/>
      <c r="N85" s="5"/>
      <c r="O85" s="5"/>
      <c r="P85" s="5"/>
      <c r="Q85" s="5"/>
      <c r="R85" s="5"/>
      <c r="S85" s="14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row>
    <row r="86" spans="1:118" s="373" customFormat="1" ht="30.75" customHeight="1" x14ac:dyDescent="0.2">
      <c r="A86" s="145"/>
      <c r="B86" s="5"/>
      <c r="C86" s="5"/>
      <c r="D86" s="5"/>
      <c r="E86" s="5"/>
      <c r="F86" s="5"/>
      <c r="G86" s="5"/>
      <c r="H86" s="5"/>
      <c r="I86" s="5"/>
      <c r="J86" s="5"/>
      <c r="K86" s="5"/>
      <c r="L86" s="5"/>
      <c r="M86" s="5"/>
      <c r="N86" s="5"/>
      <c r="O86" s="5"/>
      <c r="P86" s="5"/>
      <c r="Q86" s="5"/>
      <c r="R86" s="5"/>
      <c r="S86" s="145"/>
      <c r="T86" s="5"/>
    </row>
    <row r="87" spans="1:118" s="373" customFormat="1" ht="30.75" customHeight="1" x14ac:dyDescent="0.2">
      <c r="A87" s="145"/>
      <c r="B87" s="5"/>
      <c r="C87" s="5"/>
      <c r="D87" s="5"/>
      <c r="E87" s="5"/>
      <c r="F87" s="5"/>
      <c r="G87" s="5"/>
      <c r="H87" s="5"/>
      <c r="I87" s="5"/>
      <c r="J87" s="5"/>
      <c r="K87" s="5"/>
      <c r="L87" s="5"/>
      <c r="M87" s="5"/>
      <c r="N87" s="5"/>
      <c r="O87" s="5"/>
      <c r="P87" s="5"/>
      <c r="Q87" s="5"/>
      <c r="R87" s="5"/>
      <c r="S87" s="145"/>
    </row>
    <row r="88" spans="1:118" s="373" customFormat="1" ht="33.6" customHeight="1" x14ac:dyDescent="0.2">
      <c r="A88" s="145"/>
      <c r="B88" s="5"/>
      <c r="C88" s="5"/>
      <c r="D88" s="5"/>
      <c r="E88" s="5"/>
      <c r="F88" s="5"/>
      <c r="G88" s="5"/>
      <c r="H88" s="5"/>
      <c r="I88" s="5"/>
      <c r="J88" s="5"/>
      <c r="K88" s="5"/>
      <c r="L88" s="5"/>
      <c r="M88" s="5"/>
      <c r="N88" s="5"/>
      <c r="O88" s="5"/>
      <c r="P88" s="5"/>
      <c r="Q88" s="5"/>
      <c r="R88" s="5"/>
      <c r="S88" s="5"/>
    </row>
    <row r="89" spans="1:118" s="373" customFormat="1" ht="32.450000000000003" customHeight="1" x14ac:dyDescent="0.2">
      <c r="A89" s="145"/>
      <c r="B89" s="5"/>
      <c r="C89" s="5"/>
      <c r="D89" s="5"/>
      <c r="E89" s="5"/>
      <c r="F89" s="5"/>
      <c r="G89" s="5"/>
      <c r="H89" s="5"/>
      <c r="I89" s="5"/>
      <c r="J89" s="5"/>
      <c r="K89" s="5"/>
      <c r="L89" s="5"/>
      <c r="M89" s="5"/>
      <c r="N89" s="5"/>
      <c r="O89" s="5"/>
      <c r="P89" s="5"/>
      <c r="Q89" s="5"/>
      <c r="R89" s="5"/>
      <c r="S89" s="5"/>
    </row>
    <row r="90" spans="1:118" ht="32.450000000000003" customHeight="1" x14ac:dyDescent="0.25">
      <c r="N90" s="5"/>
      <c r="O90" s="5"/>
      <c r="P90" s="5"/>
      <c r="Q90" s="5"/>
      <c r="S90" s="3">
        <v>7</v>
      </c>
      <c r="T90" s="373"/>
    </row>
    <row r="91" spans="1:118" ht="49.5" customHeight="1" x14ac:dyDescent="0.2">
      <c r="N91" s="5"/>
      <c r="O91" s="5"/>
      <c r="P91" s="5"/>
      <c r="Q91" s="5"/>
      <c r="S91" s="145" t="s">
        <v>24</v>
      </c>
      <c r="T91" s="373"/>
    </row>
    <row r="92" spans="1:118" ht="16.5" hidden="1" customHeight="1" x14ac:dyDescent="0.2">
      <c r="N92" s="5"/>
      <c r="O92" s="5"/>
      <c r="P92" s="5"/>
      <c r="Q92" s="5"/>
      <c r="S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c r="T93" s="5"/>
    </row>
    <row r="94" spans="1:118" ht="16.5" hidden="1" customHeight="1" x14ac:dyDescent="0.2">
      <c r="N94" s="5"/>
      <c r="O94" s="5"/>
      <c r="P94" s="5"/>
      <c r="Q94" s="5"/>
      <c r="T94" s="373"/>
      <c r="U94" s="373"/>
      <c r="V94" s="373"/>
      <c r="W94" s="373"/>
      <c r="X94" s="373"/>
      <c r="Y94" s="373"/>
      <c r="Z94" s="373"/>
      <c r="AA94" s="373"/>
      <c r="AB94" s="373"/>
      <c r="AC94" s="373"/>
      <c r="AD94" s="373"/>
      <c r="AE94" s="373"/>
      <c r="AF94" s="373"/>
      <c r="AG94" s="373"/>
      <c r="AH94" s="373"/>
      <c r="AI94" s="373"/>
      <c r="AJ94" s="373"/>
      <c r="AK94" s="373"/>
      <c r="AL94" s="373"/>
      <c r="AM94" s="373"/>
      <c r="AN94" s="373"/>
      <c r="AO94" s="373"/>
      <c r="AP94" s="373"/>
      <c r="AQ94" s="373"/>
      <c r="AR94" s="373"/>
      <c r="AS94" s="373"/>
      <c r="AT94" s="373"/>
      <c r="AU94" s="373"/>
      <c r="AV94" s="373"/>
      <c r="AW94" s="373"/>
      <c r="AX94" s="373"/>
      <c r="AY94" s="373"/>
      <c r="AZ94" s="373"/>
      <c r="BA94" s="373"/>
      <c r="BB94" s="373"/>
      <c r="BC94" s="373"/>
      <c r="BD94" s="373"/>
      <c r="BE94" s="373"/>
      <c r="BF94" s="373"/>
      <c r="BG94" s="373"/>
      <c r="BH94" s="373"/>
      <c r="BI94" s="373"/>
      <c r="BJ94" s="373"/>
      <c r="BK94" s="373"/>
      <c r="BL94" s="373"/>
      <c r="BM94" s="373"/>
      <c r="BN94" s="373"/>
      <c r="BO94" s="373"/>
      <c r="BP94" s="373"/>
      <c r="BQ94" s="373"/>
      <c r="BR94" s="373"/>
      <c r="BS94" s="373"/>
      <c r="BT94" s="373"/>
      <c r="BU94" s="373"/>
      <c r="BV94" s="373"/>
      <c r="BW94" s="373"/>
      <c r="BX94" s="373"/>
      <c r="BY94" s="373"/>
      <c r="BZ94" s="373"/>
      <c r="CA94" s="373"/>
      <c r="CB94" s="373"/>
      <c r="CC94" s="373"/>
      <c r="CD94" s="373"/>
      <c r="CE94" s="373"/>
      <c r="CF94" s="373"/>
      <c r="CG94" s="373"/>
      <c r="CH94" s="373"/>
      <c r="CI94" s="373"/>
      <c r="CJ94" s="373"/>
      <c r="CK94" s="373"/>
      <c r="CL94" s="373"/>
      <c r="CM94" s="373"/>
      <c r="CN94" s="373"/>
      <c r="CO94" s="373"/>
      <c r="CP94" s="373"/>
      <c r="CQ94" s="373"/>
      <c r="CR94" s="373"/>
      <c r="CS94" s="373"/>
      <c r="CT94" s="373"/>
      <c r="CU94" s="373"/>
      <c r="CV94" s="373"/>
      <c r="CW94" s="373"/>
      <c r="CX94" s="373"/>
      <c r="CY94" s="373"/>
      <c r="CZ94" s="373"/>
      <c r="DA94" s="373"/>
      <c r="DB94" s="373"/>
      <c r="DC94" s="373"/>
      <c r="DD94" s="373"/>
      <c r="DE94" s="373"/>
      <c r="DF94" s="373"/>
      <c r="DG94" s="373"/>
      <c r="DH94" s="373"/>
      <c r="DI94" s="373"/>
      <c r="DJ94" s="373"/>
      <c r="DK94" s="373"/>
      <c r="DL94" s="373"/>
      <c r="DM94" s="373"/>
      <c r="DN94" s="373"/>
    </row>
    <row r="95" spans="1:118" s="373" customFormat="1" ht="16.5" hidden="1" customHeight="1" x14ac:dyDescent="0.2">
      <c r="A95" s="145"/>
      <c r="B95" s="5"/>
      <c r="C95" s="5"/>
      <c r="D95" s="5"/>
      <c r="E95" s="5"/>
      <c r="F95" s="5"/>
      <c r="G95" s="5"/>
      <c r="H95" s="5"/>
      <c r="I95" s="5"/>
      <c r="J95" s="5"/>
      <c r="K95" s="5"/>
      <c r="L95" s="5"/>
      <c r="M95" s="5"/>
      <c r="N95" s="5"/>
      <c r="O95" s="5"/>
      <c r="P95" s="5"/>
      <c r="Q95" s="5"/>
      <c r="R95" s="5"/>
      <c r="S95" s="5"/>
    </row>
    <row r="96" spans="1:118" s="373" customFormat="1" ht="30" customHeight="1" x14ac:dyDescent="0.2">
      <c r="A96" s="145"/>
      <c r="B96" s="5"/>
      <c r="C96" s="5"/>
      <c r="D96" s="5"/>
      <c r="E96" s="5"/>
      <c r="F96" s="5"/>
      <c r="G96" s="5"/>
      <c r="H96" s="5"/>
      <c r="I96" s="5"/>
      <c r="J96" s="5"/>
      <c r="K96" s="5"/>
      <c r="L96" s="5"/>
      <c r="M96" s="5"/>
      <c r="N96" s="5"/>
      <c r="O96" s="5"/>
      <c r="P96" s="5"/>
      <c r="Q96" s="5"/>
      <c r="R96" s="5"/>
      <c r="S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row>
    <row r="97" spans="1:118" s="373" customFormat="1" ht="24" customHeight="1" x14ac:dyDescent="0.2">
      <c r="A97" s="145"/>
      <c r="B97" s="5"/>
      <c r="C97" s="5"/>
      <c r="D97" s="5"/>
      <c r="E97" s="5"/>
      <c r="F97" s="5"/>
      <c r="G97" s="5"/>
      <c r="H97" s="5"/>
      <c r="I97" s="5"/>
      <c r="J97" s="5"/>
      <c r="K97" s="5"/>
      <c r="L97" s="5"/>
      <c r="M97" s="5"/>
      <c r="N97" s="5"/>
      <c r="O97" s="5"/>
      <c r="P97" s="5"/>
      <c r="Q97" s="5"/>
      <c r="R97" s="5"/>
      <c r="S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row>
    <row r="98" spans="1:118" ht="32.450000000000003" customHeight="1" x14ac:dyDescent="0.2">
      <c r="N98" s="5"/>
      <c r="O98" s="5"/>
      <c r="P98" s="5"/>
      <c r="Q98" s="5"/>
    </row>
    <row r="99" spans="1:118" ht="49.5" customHeight="1" x14ac:dyDescent="0.2">
      <c r="N99" s="5"/>
      <c r="O99" s="5"/>
      <c r="P99" s="5"/>
      <c r="Q99" s="5"/>
    </row>
    <row r="100" spans="1:118" ht="36.950000000000003" customHeight="1" x14ac:dyDescent="0.2">
      <c r="N100" s="5"/>
      <c r="O100" s="5"/>
      <c r="P100" s="5"/>
      <c r="Q100" s="5"/>
    </row>
    <row r="101" spans="1:118" ht="36.950000000000003" customHeight="1" x14ac:dyDescent="0.2">
      <c r="N101" s="5"/>
      <c r="O101" s="5"/>
      <c r="P101" s="5"/>
      <c r="Q101" s="5"/>
    </row>
    <row r="102" spans="1:118" ht="37.35" customHeight="1" x14ac:dyDescent="0.2">
      <c r="N102" s="5"/>
      <c r="O102" s="5"/>
      <c r="P102" s="5"/>
      <c r="Q102" s="5"/>
    </row>
    <row r="103" spans="1:118" ht="86.45" customHeight="1" x14ac:dyDescent="0.2">
      <c r="N103" s="5"/>
      <c r="O103" s="5"/>
      <c r="P103" s="5"/>
      <c r="Q103" s="5"/>
    </row>
    <row r="104" spans="1:118" ht="18.75" hidden="1" customHeight="1" x14ac:dyDescent="0.2">
      <c r="N104" s="5"/>
      <c r="O104" s="5"/>
      <c r="P104" s="5"/>
      <c r="Q104" s="5"/>
    </row>
    <row r="105" spans="1:118" ht="22.5" hidden="1" customHeight="1" x14ac:dyDescent="0.2">
      <c r="N105" s="5"/>
      <c r="O105" s="5"/>
      <c r="P105" s="5"/>
      <c r="Q105" s="5"/>
    </row>
    <row r="106" spans="1:118" ht="20.100000000000001" hidden="1" customHeight="1" x14ac:dyDescent="0.2">
      <c r="N106" s="5"/>
      <c r="O106" s="5"/>
      <c r="P106" s="5"/>
      <c r="Q106" s="5"/>
    </row>
    <row r="107" spans="1:118" s="373" customFormat="1" ht="23.1" hidden="1" customHeight="1" x14ac:dyDescent="0.2">
      <c r="A107" s="145"/>
      <c r="B107" s="5"/>
      <c r="C107" s="5"/>
      <c r="D107" s="5"/>
      <c r="E107" s="5"/>
      <c r="F107" s="5"/>
      <c r="G107" s="5"/>
      <c r="H107" s="5"/>
      <c r="I107" s="5"/>
      <c r="J107" s="5"/>
      <c r="K107" s="5"/>
      <c r="L107" s="5"/>
      <c r="M107" s="5"/>
      <c r="N107" s="5"/>
      <c r="O107" s="5"/>
      <c r="P107" s="5"/>
      <c r="Q107" s="5"/>
      <c r="R107" s="5"/>
      <c r="S107" s="5"/>
      <c r="T107" s="5"/>
    </row>
    <row r="108" spans="1:118" ht="28.5" customHeight="1" x14ac:dyDescent="0.2">
      <c r="N108" s="5"/>
      <c r="O108" s="5"/>
      <c r="P108" s="5"/>
      <c r="Q108" s="5"/>
      <c r="T108" s="373"/>
    </row>
    <row r="109" spans="1:118" x14ac:dyDescent="0.2">
      <c r="N109" s="5"/>
      <c r="O109" s="5"/>
      <c r="P109" s="5"/>
      <c r="Q109" s="5"/>
    </row>
    <row r="110" spans="1:118" x14ac:dyDescent="0.2">
      <c r="N110" s="5"/>
      <c r="O110" s="5"/>
      <c r="P110" s="5"/>
      <c r="Q110" s="5"/>
    </row>
    <row r="111" spans="1:118" x14ac:dyDescent="0.2">
      <c r="N111" s="5"/>
      <c r="O111" s="5"/>
      <c r="P111" s="5"/>
      <c r="Q111" s="5"/>
    </row>
    <row r="112" spans="1:118"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row r="117" spans="14:17" x14ac:dyDescent="0.2">
      <c r="N117" s="5"/>
      <c r="O117" s="5"/>
      <c r="P117" s="5"/>
      <c r="Q117" s="5"/>
    </row>
    <row r="118" spans="14:17" x14ac:dyDescent="0.2">
      <c r="N118" s="5"/>
      <c r="O118" s="5"/>
      <c r="P118" s="5"/>
      <c r="Q118" s="5"/>
    </row>
  </sheetData>
  <sheetProtection formatColumns="0" formatRows="0" selectLockedCells="1"/>
  <mergeCells count="80">
    <mergeCell ref="B43:M43"/>
    <mergeCell ref="B39:M39"/>
    <mergeCell ref="B41:M41"/>
    <mergeCell ref="B56:M56"/>
    <mergeCell ref="B69:M69"/>
    <mergeCell ref="B67:M67"/>
    <mergeCell ref="B68:M68"/>
    <mergeCell ref="B59:M59"/>
    <mergeCell ref="B58:M58"/>
    <mergeCell ref="B44:M44"/>
    <mergeCell ref="B45:M45"/>
    <mergeCell ref="B53:M53"/>
    <mergeCell ref="B46:M46"/>
    <mergeCell ref="B47:M47"/>
    <mergeCell ref="B81:M81"/>
    <mergeCell ref="B83:P83"/>
    <mergeCell ref="B50:M50"/>
    <mergeCell ref="B52:P52"/>
    <mergeCell ref="B64:M64"/>
    <mergeCell ref="B66:P66"/>
    <mergeCell ref="B72:M72"/>
    <mergeCell ref="B74:P74"/>
    <mergeCell ref="B57:M57"/>
    <mergeCell ref="B76:M76"/>
    <mergeCell ref="B77:M77"/>
    <mergeCell ref="B54:M54"/>
    <mergeCell ref="B55:M55"/>
    <mergeCell ref="B75:M75"/>
    <mergeCell ref="B78:M78"/>
    <mergeCell ref="B18:M18"/>
    <mergeCell ref="B9:M9"/>
    <mergeCell ref="B12:M12"/>
    <mergeCell ref="B15:M15"/>
    <mergeCell ref="B33:M33"/>
    <mergeCell ref="B25:M25"/>
    <mergeCell ref="B16:M16"/>
    <mergeCell ref="B30:M30"/>
    <mergeCell ref="B27:M27"/>
    <mergeCell ref="B31:M31"/>
    <mergeCell ref="B32:M32"/>
    <mergeCell ref="B19:M19"/>
    <mergeCell ref="B23:N23"/>
    <mergeCell ref="B26:M26"/>
    <mergeCell ref="B24:P24"/>
    <mergeCell ref="B22:M22"/>
    <mergeCell ref="B28:M28"/>
    <mergeCell ref="B29:M29"/>
    <mergeCell ref="B42:M42"/>
    <mergeCell ref="B40:M40"/>
    <mergeCell ref="B36:M36"/>
    <mergeCell ref="A37:M37"/>
    <mergeCell ref="B38:P38"/>
    <mergeCell ref="F5:H5"/>
    <mergeCell ref="J5:K5"/>
    <mergeCell ref="M5:P5"/>
    <mergeCell ref="B13:M13"/>
    <mergeCell ref="B11:M11"/>
    <mergeCell ref="B10:M10"/>
    <mergeCell ref="B7:P7"/>
    <mergeCell ref="B8:M8"/>
    <mergeCell ref="B6:D6"/>
    <mergeCell ref="M6:P6"/>
    <mergeCell ref="F6:H6"/>
    <mergeCell ref="J6:K6"/>
    <mergeCell ref="B17:M17"/>
    <mergeCell ref="B61:M61"/>
    <mergeCell ref="L2:M2"/>
    <mergeCell ref="D1:E1"/>
    <mergeCell ref="D2:E2"/>
    <mergeCell ref="G2:H2"/>
    <mergeCell ref="B60:M60"/>
    <mergeCell ref="I3:J3"/>
    <mergeCell ref="B3:G3"/>
    <mergeCell ref="L3:P3"/>
    <mergeCell ref="B4:G4"/>
    <mergeCell ref="I4:J4"/>
    <mergeCell ref="L4:M4"/>
    <mergeCell ref="O4:P4"/>
    <mergeCell ref="B5:E5"/>
    <mergeCell ref="B14:M14"/>
  </mergeCells>
  <phoneticPr fontId="0" type="noConversion"/>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43"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B5A4822B-6887-48C0-B4AE-77A63ECD4FB5}">
          <x14:formula1>
            <xm:f>Sheet2!$C$2:$C$6</xm:f>
          </x14:formula1>
          <xm:sqref>J6:K6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24:P24"/>
    <mergeCell ref="B28:M28"/>
    <mergeCell ref="B29:M29"/>
    <mergeCell ref="B31:M31"/>
    <mergeCell ref="B32:M32"/>
    <mergeCell ref="B26:M26"/>
    <mergeCell ref="B53:M53"/>
    <mergeCell ref="B69:M69"/>
    <mergeCell ref="B36:M36"/>
    <mergeCell ref="B55:M55"/>
    <mergeCell ref="A37:M37"/>
    <mergeCell ref="B38:P38"/>
    <mergeCell ref="B68:M68"/>
    <mergeCell ref="B44:M44"/>
    <mergeCell ref="B46:M46"/>
    <mergeCell ref="B47:M47"/>
    <mergeCell ref="B50:M50"/>
    <mergeCell ref="B52:P52"/>
    <mergeCell ref="B64:M64"/>
    <mergeCell ref="B66:P66"/>
    <mergeCell ref="B67:M67"/>
    <mergeCell ref="J6:K6"/>
    <mergeCell ref="M6:P6"/>
    <mergeCell ref="B59:M59"/>
    <mergeCell ref="B54:M54"/>
    <mergeCell ref="B41:M41"/>
    <mergeCell ref="B42:M42"/>
    <mergeCell ref="B43:M43"/>
    <mergeCell ref="B58:M58"/>
    <mergeCell ref="B56:M56"/>
    <mergeCell ref="B57:M57"/>
    <mergeCell ref="B39:M39"/>
    <mergeCell ref="B40:M40"/>
    <mergeCell ref="B33:M33"/>
    <mergeCell ref="B45:M45"/>
    <mergeCell ref="B27:M27"/>
    <mergeCell ref="B30:M30"/>
    <mergeCell ref="D1:E1"/>
    <mergeCell ref="D2:E2"/>
    <mergeCell ref="B76:M76"/>
    <mergeCell ref="B78:M78"/>
    <mergeCell ref="B60:M60"/>
    <mergeCell ref="G2:H2"/>
    <mergeCell ref="B61:M61"/>
    <mergeCell ref="B11:M11"/>
    <mergeCell ref="B12:M12"/>
    <mergeCell ref="B13:M13"/>
    <mergeCell ref="B25:M25"/>
    <mergeCell ref="B14:M14"/>
    <mergeCell ref="B15:M15"/>
    <mergeCell ref="B16:M16"/>
    <mergeCell ref="B9:M9"/>
    <mergeCell ref="B23:N23"/>
    <mergeCell ref="B17:M17"/>
    <mergeCell ref="B18:M18"/>
    <mergeCell ref="B19:M19"/>
    <mergeCell ref="B22:M22"/>
    <mergeCell ref="B10:M10"/>
    <mergeCell ref="L2:M2"/>
    <mergeCell ref="B3:G3"/>
    <mergeCell ref="I3:J3"/>
    <mergeCell ref="B7:P7"/>
    <mergeCell ref="B8:M8"/>
    <mergeCell ref="B4:G4"/>
    <mergeCell ref="I4:J4"/>
    <mergeCell ref="L4:M4"/>
    <mergeCell ref="O4:P4"/>
    <mergeCell ref="L3:P3"/>
    <mergeCell ref="B5:E5"/>
    <mergeCell ref="F5:H5"/>
    <mergeCell ref="J5:K5"/>
    <mergeCell ref="M5:P5"/>
    <mergeCell ref="B6:D6"/>
    <mergeCell ref="F6:H6"/>
    <mergeCell ref="B72:M72"/>
    <mergeCell ref="B74:P74"/>
    <mergeCell ref="B75:M75"/>
    <mergeCell ref="B81:M81"/>
    <mergeCell ref="B83:P83"/>
    <mergeCell ref="B77:M7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21"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error="Input not available.  Pls select from drop down box." prompt="Pls select from the drop down box" xr:uid="{6A52ACBD-1029-4395-8207-FDC291E2C49A}">
          <x14:formula1>
            <xm:f>Sheet2!$C$2:$C$6</xm:f>
          </x14:formula1>
          <xm:sqref>J6:K6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indexed="47"/>
    <pageSetUpPr fitToPage="1"/>
  </sheetPr>
  <dimension ref="A1:DN116"/>
  <sheetViews>
    <sheetView view="pageBreakPreview" topLeftCell="A45"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B021565B-1343-41FB-B10E-4A9FB2246AAB}">
          <x14:formula1>
            <xm:f>Sheet2!$C$2:$C$6</xm:f>
          </x14:formula1>
          <xm:sqref>J6:K6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CEE0CAE8-B42A-4A3C-B661-84377B70DC9C}">
          <x14:formula1>
            <xm:f>Sheet2!$C$2:$C$6</xm:f>
          </x14:formula1>
          <xm:sqref>J6:K6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1" manualBreakCount="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53C4980E-DF41-42D5-9DA6-8C29DD1C786F}">
          <x14:formula1>
            <xm:f>Sheet2!$C$2:$C$6</xm:f>
          </x14:formula1>
          <xm:sqref>J6:K6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47"/>
    <pageSetUpPr fitToPage="1"/>
  </sheetPr>
  <dimension ref="A1:DN116"/>
  <sheetViews>
    <sheetView view="pageBreakPreview" zoomScaleNormal="100" zoomScaleSheetLayoutView="100" workbookViewId="0">
      <selection activeCell="A14" sqref="A14:XFD43"/>
    </sheetView>
  </sheetViews>
  <sheetFormatPr defaultColWidth="9.5703125" defaultRowHeight="15" x14ac:dyDescent="0.2"/>
  <cols>
    <col min="1" max="1" width="5.42578125" style="145" customWidth="1"/>
    <col min="2" max="3" width="7.140625" style="5" customWidth="1"/>
    <col min="4" max="4" width="7.42578125" style="5" customWidth="1"/>
    <col min="5" max="5" width="5.140625" style="5" customWidth="1"/>
    <col min="6" max="6" width="9.5703125" style="5"/>
    <col min="7" max="7" width="7.42578125" style="5" customWidth="1"/>
    <col min="8" max="8" width="6.5703125" style="5" customWidth="1"/>
    <col min="9" max="9" width="6.42578125" style="5" customWidth="1"/>
    <col min="10" max="10" width="7.140625" style="5" customWidth="1"/>
    <col min="11" max="11" width="8.28515625" style="5" customWidth="1"/>
    <col min="12" max="12" width="8" style="5" customWidth="1"/>
    <col min="13" max="13" width="4.140625" style="5" customWidth="1"/>
    <col min="14" max="14" width="7.85546875" style="145" customWidth="1"/>
    <col min="15" max="15" width="9.85546875" style="145" customWidth="1"/>
    <col min="16" max="16" width="9.140625" style="145" customWidth="1"/>
    <col min="17" max="17" width="9.5703125" style="135" hidden="1" customWidth="1"/>
    <col min="18" max="19" width="9.5703125" style="5" hidden="1" customWidth="1"/>
    <col min="20" max="20" width="5.140625" style="5" hidden="1" customWidth="1"/>
    <col min="21" max="21" width="9.5703125" style="5" customWidth="1"/>
    <col min="22" max="16384" width="9.5703125" style="5"/>
  </cols>
  <sheetData>
    <row r="1" spans="1:118" s="356" customFormat="1" ht="13.5" customHeight="1" x14ac:dyDescent="0.2">
      <c r="B1" s="449" t="s">
        <v>88</v>
      </c>
      <c r="D1" s="575" t="s">
        <v>48</v>
      </c>
      <c r="E1" s="576"/>
      <c r="G1" s="357" t="s">
        <v>206</v>
      </c>
      <c r="H1" s="449"/>
      <c r="I1" s="358"/>
      <c r="J1" s="358"/>
      <c r="K1" s="449"/>
      <c r="L1" s="449" t="s">
        <v>89</v>
      </c>
      <c r="M1" s="449"/>
      <c r="N1" s="449"/>
      <c r="O1" s="449"/>
      <c r="P1" s="25"/>
    </row>
    <row r="2" spans="1:118" s="356" customFormat="1" ht="18" x14ac:dyDescent="0.25">
      <c r="A2" s="93"/>
      <c r="B2" s="359"/>
      <c r="D2" s="577">
        <f>'Chart Summary'!C6</f>
        <v>0</v>
      </c>
      <c r="E2" s="576"/>
      <c r="G2" s="577">
        <f>'Chart Summary'!M6</f>
        <v>0</v>
      </c>
      <c r="H2" s="576"/>
      <c r="I2" s="360"/>
      <c r="J2" s="360"/>
      <c r="K2" s="361"/>
      <c r="L2" s="574">
        <f>'Chart Summary'!M5</f>
        <v>0</v>
      </c>
      <c r="M2" s="574"/>
      <c r="N2" s="361"/>
      <c r="O2" s="361"/>
      <c r="P2" s="25"/>
    </row>
    <row r="3" spans="1:118" s="356" customFormat="1" ht="19.5" customHeight="1" x14ac:dyDescent="0.2">
      <c r="A3" s="93"/>
      <c r="B3" s="575" t="s">
        <v>16</v>
      </c>
      <c r="C3" s="575"/>
      <c r="D3" s="575"/>
      <c r="E3" s="575"/>
      <c r="F3" s="575"/>
      <c r="G3" s="575"/>
      <c r="I3" s="575" t="s">
        <v>17</v>
      </c>
      <c r="J3" s="575"/>
      <c r="K3" s="362"/>
      <c r="L3" s="575" t="s">
        <v>49</v>
      </c>
      <c r="M3" s="575"/>
      <c r="N3" s="575"/>
      <c r="O3" s="575"/>
      <c r="P3" s="575"/>
    </row>
    <row r="4" spans="1:118" s="356" customFormat="1" ht="18.75" customHeight="1" x14ac:dyDescent="0.2">
      <c r="A4" s="93"/>
      <c r="B4" s="580">
        <f>'Chart Summary'!C4</f>
        <v>0</v>
      </c>
      <c r="C4" s="580"/>
      <c r="D4" s="580"/>
      <c r="E4" s="580"/>
      <c r="F4" s="580"/>
      <c r="G4" s="580"/>
      <c r="I4" s="581">
        <f>'Chart Summary'!C8</f>
        <v>0</v>
      </c>
      <c r="J4" s="581"/>
      <c r="L4" s="582">
        <f>'Chart Summary'!I8</f>
        <v>0</v>
      </c>
      <c r="M4" s="582"/>
      <c r="N4" s="363" t="s">
        <v>4</v>
      </c>
      <c r="O4" s="582">
        <f>'Chart Summary'!N8</f>
        <v>0</v>
      </c>
      <c r="P4" s="582"/>
    </row>
    <row r="5" spans="1:118" s="356" customFormat="1" x14ac:dyDescent="0.2">
      <c r="A5" s="93"/>
      <c r="B5" s="575" t="s">
        <v>61</v>
      </c>
      <c r="C5" s="575"/>
      <c r="D5" s="575"/>
      <c r="E5" s="575"/>
      <c r="F5" s="575" t="s">
        <v>50</v>
      </c>
      <c r="G5" s="575"/>
      <c r="H5" s="575"/>
      <c r="I5" s="358"/>
      <c r="J5" s="575" t="s">
        <v>18</v>
      </c>
      <c r="K5" s="575"/>
      <c r="L5" s="358"/>
      <c r="M5" s="575" t="s">
        <v>52</v>
      </c>
      <c r="N5" s="575"/>
      <c r="O5" s="575"/>
      <c r="P5" s="575"/>
    </row>
    <row r="6" spans="1:118" s="356" customFormat="1" ht="33" customHeight="1" x14ac:dyDescent="0.2">
      <c r="A6" s="93"/>
      <c r="B6" s="589"/>
      <c r="C6" s="589"/>
      <c r="D6" s="589"/>
      <c r="E6" s="364"/>
      <c r="F6" s="589"/>
      <c r="G6" s="589"/>
      <c r="H6" s="589"/>
      <c r="I6" s="365"/>
      <c r="J6" s="589"/>
      <c r="K6" s="589"/>
      <c r="L6" s="25"/>
      <c r="M6" s="590"/>
      <c r="N6" s="590"/>
      <c r="O6" s="590"/>
      <c r="P6" s="590"/>
    </row>
    <row r="7" spans="1:118" ht="12.75" customHeight="1" x14ac:dyDescent="0.25">
      <c r="A7" s="93"/>
      <c r="B7" s="586"/>
      <c r="C7" s="586"/>
      <c r="D7" s="586"/>
      <c r="E7" s="586"/>
      <c r="F7" s="586"/>
      <c r="G7" s="586"/>
      <c r="H7" s="586"/>
      <c r="I7" s="586"/>
      <c r="J7" s="586"/>
      <c r="K7" s="586"/>
      <c r="L7" s="586"/>
      <c r="M7" s="586"/>
      <c r="N7" s="586"/>
      <c r="O7" s="586"/>
      <c r="P7" s="586"/>
      <c r="T7" s="3"/>
    </row>
    <row r="8" spans="1:118" ht="18.75" customHeight="1" x14ac:dyDescent="0.2">
      <c r="A8" s="385"/>
      <c r="B8" s="587" t="s">
        <v>224</v>
      </c>
      <c r="C8" s="588"/>
      <c r="D8" s="588"/>
      <c r="E8" s="588"/>
      <c r="F8" s="588"/>
      <c r="G8" s="588"/>
      <c r="H8" s="588"/>
      <c r="I8" s="588"/>
      <c r="J8" s="588"/>
      <c r="K8" s="588"/>
      <c r="L8" s="588"/>
      <c r="M8" s="588"/>
      <c r="N8" s="447" t="s">
        <v>15</v>
      </c>
      <c r="O8" s="447" t="s">
        <v>20</v>
      </c>
      <c r="P8" s="447" t="s">
        <v>21</v>
      </c>
    </row>
    <row r="9" spans="1:118" ht="58.5" customHeight="1" x14ac:dyDescent="0.25">
      <c r="A9" s="146">
        <v>1</v>
      </c>
      <c r="B9" s="601" t="s">
        <v>248</v>
      </c>
      <c r="C9" s="601"/>
      <c r="D9" s="601"/>
      <c r="E9" s="601"/>
      <c r="F9" s="601"/>
      <c r="G9" s="601"/>
      <c r="H9" s="601"/>
      <c r="I9" s="601"/>
      <c r="J9" s="601"/>
      <c r="K9" s="601"/>
      <c r="L9" s="601"/>
      <c r="M9" s="601"/>
      <c r="N9" s="366"/>
      <c r="O9" s="366"/>
      <c r="P9" s="366"/>
      <c r="Q9" s="367">
        <f t="shared" ref="Q9:Q19" si="0">COUNTIF(N9:P9,"x")</f>
        <v>0</v>
      </c>
      <c r="R9" s="368" t="str">
        <f t="array" ref="R9">IF(AND(N9="x",O9=0,P9=0),"y",IF(AND(N9=0,O9="x",P9=0),"n",IF(AND(N9=0,O9=0,P9="x"),"na",IF(AND(N9=0,O9=0,P9=0),""))))</f>
        <v/>
      </c>
    </row>
    <row r="10" spans="1:118" ht="56.25" customHeight="1" x14ac:dyDescent="0.25">
      <c r="A10" s="146">
        <v>2</v>
      </c>
      <c r="B10" s="584" t="s">
        <v>313</v>
      </c>
      <c r="C10" s="585"/>
      <c r="D10" s="585"/>
      <c r="E10" s="585"/>
      <c r="F10" s="585"/>
      <c r="G10" s="585"/>
      <c r="H10" s="585"/>
      <c r="I10" s="585"/>
      <c r="J10" s="585"/>
      <c r="K10" s="585"/>
      <c r="L10" s="585"/>
      <c r="M10" s="585"/>
      <c r="N10" s="366"/>
      <c r="O10" s="366"/>
      <c r="P10" s="366"/>
      <c r="Q10" s="367">
        <f t="shared" si="0"/>
        <v>0</v>
      </c>
      <c r="R10" s="368" t="str">
        <f t="array" ref="R10">IF(AND(N10="x",O10=0,P10=0),"y",IF(AND(N10=0,O10="x",P10=0),"n",IF(AND(N10=0,O10=0,P10="x"),"na",IF(AND(N10=0,O10=0,P10=0),""))))</f>
        <v/>
      </c>
    </row>
    <row r="11" spans="1:118" ht="58.5" customHeight="1" x14ac:dyDescent="0.25">
      <c r="A11" s="146">
        <v>3</v>
      </c>
      <c r="B11" s="584" t="s">
        <v>249</v>
      </c>
      <c r="C11" s="584"/>
      <c r="D11" s="584"/>
      <c r="E11" s="584"/>
      <c r="F11" s="584"/>
      <c r="G11" s="584"/>
      <c r="H11" s="584"/>
      <c r="I11" s="584"/>
      <c r="J11" s="584"/>
      <c r="K11" s="584"/>
      <c r="L11" s="584"/>
      <c r="M11" s="584"/>
      <c r="N11" s="369"/>
      <c r="O11" s="370"/>
      <c r="P11" s="370"/>
      <c r="Q11" s="371">
        <f t="shared" si="0"/>
        <v>0</v>
      </c>
      <c r="R11" s="372" t="str">
        <f t="array" ref="R11">IF(AND(N11="x",O11=0,P11=0),"y",IF(AND(N11=0,O11="x",P11=0),"n",IF(AND(N11=0,O11=0,P11="x"),"na",IF(AND(N11=0,O11=0,P11=0),""))))</f>
        <v/>
      </c>
      <c r="S11" s="373"/>
      <c r="T11" s="373"/>
      <c r="U11" s="373"/>
      <c r="V11" s="373"/>
      <c r="W11" s="373"/>
      <c r="X11" s="373"/>
      <c r="Y11" s="373"/>
      <c r="Z11" s="373"/>
      <c r="AA11" s="373"/>
      <c r="AB11" s="373"/>
      <c r="AC11" s="373"/>
      <c r="AD11" s="373"/>
      <c r="AE11" s="373"/>
      <c r="AF11" s="373"/>
      <c r="AG11" s="373"/>
      <c r="AH11" s="373"/>
      <c r="AI11" s="373"/>
      <c r="AJ11" s="373"/>
      <c r="AK11" s="373"/>
      <c r="AL11" s="373"/>
      <c r="AM11" s="373"/>
      <c r="AN11" s="373"/>
      <c r="AO11" s="373"/>
      <c r="AP11" s="373"/>
      <c r="AQ11" s="373"/>
      <c r="AR11" s="373"/>
      <c r="AS11" s="373"/>
      <c r="AT11" s="373"/>
      <c r="AU11" s="373"/>
      <c r="AV11" s="373"/>
      <c r="AW11" s="373"/>
      <c r="AX11" s="373"/>
      <c r="AY11" s="373"/>
      <c r="AZ11" s="373"/>
      <c r="BA11" s="373"/>
      <c r="BB11" s="373"/>
      <c r="BC11" s="373"/>
      <c r="BD11" s="373"/>
      <c r="BE11" s="373"/>
      <c r="BF11" s="373"/>
      <c r="BG11" s="373"/>
      <c r="BH11" s="373"/>
      <c r="BI11" s="373"/>
      <c r="BJ11" s="373"/>
      <c r="BK11" s="373"/>
      <c r="BL11" s="373"/>
      <c r="BM11" s="373"/>
      <c r="BN11" s="373"/>
      <c r="BO11" s="373"/>
      <c r="BP11" s="373"/>
      <c r="BQ11" s="373"/>
      <c r="BR11" s="373"/>
      <c r="BS11" s="373"/>
      <c r="BT11" s="373"/>
      <c r="BU11" s="373"/>
      <c r="BV11" s="373"/>
      <c r="BW11" s="373"/>
      <c r="BX11" s="373"/>
      <c r="BY11" s="373"/>
      <c r="BZ11" s="373"/>
      <c r="CA11" s="373"/>
      <c r="CB11" s="373"/>
      <c r="CC11" s="373"/>
      <c r="CD11" s="373"/>
      <c r="CE11" s="373"/>
      <c r="CF11" s="373"/>
      <c r="CG11" s="373"/>
      <c r="CH11" s="373"/>
      <c r="CI11" s="373"/>
      <c r="CJ11" s="373"/>
      <c r="CK11" s="373"/>
      <c r="CL11" s="373"/>
      <c r="CM11" s="373"/>
      <c r="CN11" s="373"/>
      <c r="CO11" s="373"/>
      <c r="CP11" s="373"/>
      <c r="CQ11" s="373"/>
      <c r="CR11" s="373"/>
      <c r="CS11" s="373"/>
      <c r="CT11" s="373"/>
      <c r="CU11" s="373"/>
      <c r="CV11" s="373"/>
      <c r="CW11" s="373"/>
      <c r="CX11" s="373"/>
      <c r="CY11" s="373"/>
      <c r="CZ11" s="373"/>
      <c r="DA11" s="373"/>
      <c r="DB11" s="373"/>
      <c r="DC11" s="373"/>
      <c r="DD11" s="373"/>
      <c r="DE11" s="373"/>
      <c r="DF11" s="373"/>
      <c r="DG11" s="373"/>
      <c r="DH11" s="373"/>
      <c r="DI11" s="373"/>
      <c r="DJ11" s="373"/>
      <c r="DK11" s="373"/>
      <c r="DL11" s="373"/>
      <c r="DM11" s="373"/>
      <c r="DN11" s="373"/>
    </row>
    <row r="12" spans="1:118" s="373" customFormat="1" ht="46.5" customHeight="1" x14ac:dyDescent="0.25">
      <c r="A12" s="175">
        <v>4</v>
      </c>
      <c r="B12" s="584" t="s">
        <v>250</v>
      </c>
      <c r="C12" s="584"/>
      <c r="D12" s="584"/>
      <c r="E12" s="584"/>
      <c r="F12" s="584"/>
      <c r="G12" s="584"/>
      <c r="H12" s="584"/>
      <c r="I12" s="584"/>
      <c r="J12" s="584"/>
      <c r="K12" s="584"/>
      <c r="L12" s="584"/>
      <c r="M12" s="584"/>
      <c r="N12" s="369"/>
      <c r="O12" s="366"/>
      <c r="P12" s="366"/>
      <c r="Q12" s="367">
        <f t="shared" si="0"/>
        <v>0</v>
      </c>
      <c r="R12" s="368" t="str">
        <f t="array" ref="R12">IF(AND(N12="x",O12=0,P12=0),"y",IF(AND(N12=0,O12="x",P12=0),"n",IF(AND(N12=0,O12=0,P12="x"),"na",IF(AND(N12=0,O12=0,P12=0),""))))</f>
        <v/>
      </c>
    </row>
    <row r="13" spans="1:118" ht="37.35" customHeight="1" x14ac:dyDescent="0.25">
      <c r="A13" s="175">
        <v>5</v>
      </c>
      <c r="B13" s="583" t="s">
        <v>251</v>
      </c>
      <c r="C13" s="583"/>
      <c r="D13" s="583"/>
      <c r="E13" s="583"/>
      <c r="F13" s="583"/>
      <c r="G13" s="583"/>
      <c r="H13" s="583"/>
      <c r="I13" s="583"/>
      <c r="J13" s="583"/>
      <c r="K13" s="583"/>
      <c r="L13" s="583"/>
      <c r="M13" s="583"/>
      <c r="N13" s="369"/>
      <c r="O13" s="369"/>
      <c r="P13" s="369"/>
      <c r="Q13" s="367">
        <f t="shared" si="0"/>
        <v>0</v>
      </c>
      <c r="R13" s="368" t="str">
        <f t="array" ref="R13">IF(AND(N13="x",O13=0,P13=0),"y",IF(AND(N13=0,O13="x",P13=0),"n",IF(AND(N13=0,O13=0,P13="x"),"na",IF(AND(N13=0,O13=0,P13=0),""))))</f>
        <v/>
      </c>
    </row>
    <row r="14" spans="1:118" ht="45" customHeight="1" x14ac:dyDescent="0.25">
      <c r="A14" s="146">
        <v>6</v>
      </c>
      <c r="B14" s="583" t="s">
        <v>252</v>
      </c>
      <c r="C14" s="583"/>
      <c r="D14" s="583"/>
      <c r="E14" s="583"/>
      <c r="F14" s="583"/>
      <c r="G14" s="583"/>
      <c r="H14" s="583"/>
      <c r="I14" s="583"/>
      <c r="J14" s="583"/>
      <c r="K14" s="583"/>
      <c r="L14" s="583"/>
      <c r="M14" s="583"/>
      <c r="N14" s="369"/>
      <c r="O14" s="369"/>
      <c r="P14" s="369"/>
      <c r="Q14" s="367">
        <f t="shared" si="0"/>
        <v>0</v>
      </c>
      <c r="R14" s="368" t="str">
        <f t="array" ref="R14">IF(AND(N14="x",O14=0,P14=0),"y",IF(AND(N14=0,O14="x",P14=0),"n",IF(AND(N14=0,O14=0,P14="x"),"na",IF(AND(N14=0,O14=0,P14=0),""))))</f>
        <v/>
      </c>
    </row>
    <row r="15" spans="1:118" ht="46.5" customHeight="1" x14ac:dyDescent="0.25">
      <c r="A15" s="175">
        <v>7</v>
      </c>
      <c r="B15" s="584" t="s">
        <v>270</v>
      </c>
      <c r="C15" s="584"/>
      <c r="D15" s="584"/>
      <c r="E15" s="584"/>
      <c r="F15" s="584"/>
      <c r="G15" s="584"/>
      <c r="H15" s="584"/>
      <c r="I15" s="584"/>
      <c r="J15" s="584"/>
      <c r="K15" s="584"/>
      <c r="L15" s="584"/>
      <c r="M15" s="584"/>
      <c r="N15" s="369"/>
      <c r="O15" s="369"/>
      <c r="P15" s="369"/>
      <c r="Q15" s="367">
        <f t="shared" si="0"/>
        <v>0</v>
      </c>
      <c r="R15" s="368" t="str">
        <f t="array" ref="R15">IF(AND(N15="x",O15=0,P15=0),"y",IF(AND(N15=0,O15="x",P15=0),"n",IF(AND(N15=0,O15=0,P15="x"),"na",IF(AND(N15=0,O15=0,P15=0),""))))</f>
        <v/>
      </c>
    </row>
    <row r="16" spans="1:118" ht="54" customHeight="1" x14ac:dyDescent="0.25">
      <c r="A16" s="175">
        <v>8</v>
      </c>
      <c r="B16" s="583" t="s">
        <v>253</v>
      </c>
      <c r="C16" s="583"/>
      <c r="D16" s="583"/>
      <c r="E16" s="583"/>
      <c r="F16" s="583"/>
      <c r="G16" s="583"/>
      <c r="H16" s="583"/>
      <c r="I16" s="583"/>
      <c r="J16" s="583"/>
      <c r="K16" s="583"/>
      <c r="L16" s="583"/>
      <c r="M16" s="583"/>
      <c r="N16" s="369"/>
      <c r="O16" s="369"/>
      <c r="P16" s="369"/>
      <c r="Q16" s="367">
        <f t="shared" si="0"/>
        <v>0</v>
      </c>
      <c r="R16" s="368" t="str">
        <f t="array" ref="R16">IF(AND(N16="x",O16=0,P16=0),"y",IF(AND(N16=0,O16="x",P16=0),"n",IF(AND(N16=0,O16=0,P16="x"),"na",IF(AND(N16=0,O16=0,P16=0),""))))</f>
        <v/>
      </c>
    </row>
    <row r="17" spans="1:20" ht="32.450000000000003" customHeight="1" x14ac:dyDescent="0.25">
      <c r="A17" s="175">
        <v>9</v>
      </c>
      <c r="B17" s="573" t="s">
        <v>271</v>
      </c>
      <c r="C17" s="555"/>
      <c r="D17" s="555"/>
      <c r="E17" s="555"/>
      <c r="F17" s="555"/>
      <c r="G17" s="555"/>
      <c r="H17" s="555"/>
      <c r="I17" s="555"/>
      <c r="J17" s="555"/>
      <c r="K17" s="555"/>
      <c r="L17" s="555"/>
      <c r="M17" s="556"/>
      <c r="N17" s="369"/>
      <c r="O17" s="369"/>
      <c r="P17" s="369"/>
      <c r="Q17" s="367">
        <f t="shared" si="0"/>
        <v>0</v>
      </c>
      <c r="R17" s="368" t="str">
        <f t="array" ref="R17">IF(AND(N17="x",O17=0,P17=0),"y",IF(AND(N17=0,O17="x",P17=0),"n",IF(AND(N17=0,O17=0,P17="x"),"na",IF(AND(N17=0,O17=0,P17=0),""))))</f>
        <v/>
      </c>
      <c r="T17" s="108"/>
    </row>
    <row r="18" spans="1:20" ht="38.1" customHeight="1" x14ac:dyDescent="0.25">
      <c r="A18" s="175">
        <v>10</v>
      </c>
      <c r="B18" s="591" t="s">
        <v>272</v>
      </c>
      <c r="C18" s="592"/>
      <c r="D18" s="592"/>
      <c r="E18" s="592"/>
      <c r="F18" s="592"/>
      <c r="G18" s="592"/>
      <c r="H18" s="592"/>
      <c r="I18" s="592"/>
      <c r="J18" s="592"/>
      <c r="K18" s="592"/>
      <c r="L18" s="592"/>
      <c r="M18" s="593"/>
      <c r="N18" s="369"/>
      <c r="O18" s="369"/>
      <c r="P18" s="369"/>
      <c r="Q18" s="367">
        <f t="shared" si="0"/>
        <v>0</v>
      </c>
      <c r="R18" s="368" t="str">
        <f t="array" ref="R18">IF(AND(N18="x",O18=0,P18=0),"y",IF(AND(N18=0,O18="x",P18=0),"n",IF(AND(N18=0,O18=0,P18="x"),"na",IF(AND(N18=0,O18=0,P18=0),""))))</f>
        <v/>
      </c>
      <c r="T18" s="108"/>
    </row>
    <row r="19" spans="1:20" ht="60.75" customHeight="1" x14ac:dyDescent="0.25">
      <c r="A19" s="146">
        <v>11</v>
      </c>
      <c r="B19" s="578" t="s">
        <v>273</v>
      </c>
      <c r="C19" s="578"/>
      <c r="D19" s="578"/>
      <c r="E19" s="578"/>
      <c r="F19" s="578"/>
      <c r="G19" s="578"/>
      <c r="H19" s="578"/>
      <c r="I19" s="578"/>
      <c r="J19" s="578"/>
      <c r="K19" s="578"/>
      <c r="L19" s="578"/>
      <c r="M19" s="578"/>
      <c r="N19" s="369"/>
      <c r="O19" s="445"/>
      <c r="P19" s="445"/>
      <c r="Q19" s="367">
        <f t="shared" si="0"/>
        <v>0</v>
      </c>
      <c r="R19" s="368" t="str">
        <f t="array" ref="R19">IF(AND(N19="x",O19=0,P19=0),"y",IF(AND(N19=0,O19="x",P19=0),"n",IF(AND(N19=0,O19=0,P19="x"),"na",IF(AND(N19=0,O19=0,P19=0),""))))</f>
        <v/>
      </c>
      <c r="T19" s="109"/>
    </row>
    <row r="20" spans="1:20" ht="19.5" hidden="1" customHeight="1" x14ac:dyDescent="0.2">
      <c r="A20" s="144"/>
      <c r="B20" s="446"/>
      <c r="C20" s="446"/>
      <c r="D20" s="446"/>
      <c r="E20" s="446"/>
      <c r="F20" s="446"/>
      <c r="G20" s="446"/>
      <c r="H20" s="446"/>
      <c r="I20" s="446"/>
      <c r="J20" s="446"/>
      <c r="K20" s="446"/>
      <c r="L20" s="446">
        <f>P20</f>
        <v>0</v>
      </c>
      <c r="M20" s="384">
        <f>SUM(N20:O20)</f>
        <v>0</v>
      </c>
      <c r="N20" s="351">
        <f>COUNTIF(N9:N19,"x")</f>
        <v>0</v>
      </c>
      <c r="O20" s="351">
        <f t="shared" ref="O20:P20" si="1">COUNTIF(O9:O19,"x")</f>
        <v>0</v>
      </c>
      <c r="P20" s="351">
        <f t="shared" si="1"/>
        <v>0</v>
      </c>
      <c r="Q20" s="5"/>
      <c r="T20" s="109"/>
    </row>
    <row r="21" spans="1:20" ht="19.5" hidden="1" customHeight="1" x14ac:dyDescent="0.2">
      <c r="A21" s="144"/>
      <c r="B21" s="446"/>
      <c r="C21" s="446"/>
      <c r="D21" s="446"/>
      <c r="E21" s="446"/>
      <c r="F21" s="446"/>
      <c r="G21" s="446"/>
      <c r="H21" s="446"/>
      <c r="I21" s="446"/>
      <c r="J21" s="446"/>
      <c r="K21" s="446"/>
      <c r="L21" s="446"/>
      <c r="M21" s="384"/>
      <c r="N21" s="141" t="str">
        <f t="array" ref="N21">IF(AND(K20&gt;1,L20=0),"NA",IF(L20=0,"",M20/L20))</f>
        <v/>
      </c>
      <c r="O21" s="141" t="str">
        <f>IF(AND(L20&gt;1,M20=0),"NA",IF(M20=0,"",N20/M20))</f>
        <v/>
      </c>
      <c r="P21" s="351"/>
      <c r="Q21" s="5"/>
      <c r="T21" s="109"/>
    </row>
    <row r="22" spans="1:20" ht="19.5" hidden="1" customHeight="1" x14ac:dyDescent="0.25">
      <c r="A22" s="352"/>
      <c r="B22" s="602" t="s">
        <v>22</v>
      </c>
      <c r="C22" s="606"/>
      <c r="D22" s="606"/>
      <c r="E22" s="606"/>
      <c r="F22" s="606"/>
      <c r="G22" s="606"/>
      <c r="H22" s="606"/>
      <c r="I22" s="606"/>
      <c r="J22" s="606"/>
      <c r="K22" s="606"/>
      <c r="L22" s="606"/>
      <c r="M22" s="606"/>
      <c r="N22" s="374">
        <f>N20</f>
        <v>0</v>
      </c>
      <c r="O22" s="374">
        <f>O20</f>
        <v>0</v>
      </c>
      <c r="P22" s="374">
        <f>P20</f>
        <v>0</v>
      </c>
      <c r="Q22" s="3">
        <f>SUM(N20:P20)</f>
        <v>0</v>
      </c>
      <c r="S22" s="3">
        <v>19</v>
      </c>
      <c r="T22" s="109"/>
    </row>
    <row r="23" spans="1:20" ht="19.5" hidden="1" customHeight="1" x14ac:dyDescent="0.25">
      <c r="A23" s="352"/>
      <c r="B23" s="602" t="s">
        <v>53</v>
      </c>
      <c r="C23" s="603"/>
      <c r="D23" s="603"/>
      <c r="E23" s="603"/>
      <c r="F23" s="603"/>
      <c r="G23" s="603"/>
      <c r="H23" s="603"/>
      <c r="I23" s="603"/>
      <c r="J23" s="603"/>
      <c r="K23" s="603"/>
      <c r="L23" s="603"/>
      <c r="M23" s="603"/>
      <c r="N23" s="603"/>
      <c r="O23" s="375" t="str">
        <f>O21</f>
        <v/>
      </c>
      <c r="P23" s="142"/>
      <c r="Q23" s="135" t="s">
        <v>23</v>
      </c>
      <c r="S23" s="145" t="s">
        <v>24</v>
      </c>
      <c r="T23" s="109"/>
    </row>
    <row r="24" spans="1:20" ht="32.25" customHeight="1" x14ac:dyDescent="0.2">
      <c r="A24" s="352"/>
      <c r="B24" s="604" t="s">
        <v>231</v>
      </c>
      <c r="C24" s="605"/>
      <c r="D24" s="605"/>
      <c r="E24" s="605"/>
      <c r="F24" s="605"/>
      <c r="G24" s="605"/>
      <c r="H24" s="605"/>
      <c r="I24" s="605"/>
      <c r="J24" s="605"/>
      <c r="K24" s="605"/>
      <c r="L24" s="605"/>
      <c r="M24" s="605"/>
      <c r="N24" s="605"/>
      <c r="O24" s="605"/>
      <c r="P24" s="605"/>
      <c r="T24" s="109"/>
    </row>
    <row r="25" spans="1:20" ht="78" customHeight="1" x14ac:dyDescent="0.2">
      <c r="A25" s="385"/>
      <c r="B25" s="587" t="s">
        <v>298</v>
      </c>
      <c r="C25" s="587"/>
      <c r="D25" s="587"/>
      <c r="E25" s="587"/>
      <c r="F25" s="587"/>
      <c r="G25" s="587"/>
      <c r="H25" s="587"/>
      <c r="I25" s="587"/>
      <c r="J25" s="587"/>
      <c r="K25" s="587"/>
      <c r="L25" s="587"/>
      <c r="M25" s="587"/>
      <c r="N25" s="447" t="s">
        <v>15</v>
      </c>
      <c r="O25" s="447" t="s">
        <v>20</v>
      </c>
      <c r="P25" s="447" t="s">
        <v>21</v>
      </c>
      <c r="T25" s="109"/>
    </row>
    <row r="26" spans="1:20" ht="45.75" customHeight="1" x14ac:dyDescent="0.25">
      <c r="A26" s="146">
        <v>12</v>
      </c>
      <c r="B26" s="591" t="s">
        <v>274</v>
      </c>
      <c r="C26" s="592"/>
      <c r="D26" s="592"/>
      <c r="E26" s="592"/>
      <c r="F26" s="592"/>
      <c r="G26" s="592"/>
      <c r="H26" s="592"/>
      <c r="I26" s="592"/>
      <c r="J26" s="592"/>
      <c r="K26" s="592"/>
      <c r="L26" s="592"/>
      <c r="M26" s="593"/>
      <c r="N26" s="366"/>
      <c r="O26" s="370"/>
      <c r="P26" s="370"/>
      <c r="Q26" s="367">
        <f t="shared" ref="Q26:Q33" si="2">COUNTIF(N26:P26,"x")</f>
        <v>0</v>
      </c>
      <c r="R26" s="372" t="str">
        <f t="array" ref="R26">IF(AND(N26="x",O26=0,P26=0),"y",IF(AND(N26=0,O26="x",P26=0),"n",IF(AND(N26=0,O26=0,P26="x"),"na",IF(AND(N26=0,O26=0,P26=0),""))))</f>
        <v/>
      </c>
      <c r="T26" s="109"/>
    </row>
    <row r="27" spans="1:20" ht="37.35" customHeight="1" x14ac:dyDescent="0.25">
      <c r="A27" s="146">
        <v>13</v>
      </c>
      <c r="B27" s="591" t="s">
        <v>275</v>
      </c>
      <c r="C27" s="592"/>
      <c r="D27" s="592"/>
      <c r="E27" s="592"/>
      <c r="F27" s="592"/>
      <c r="G27" s="592"/>
      <c r="H27" s="592"/>
      <c r="I27" s="592"/>
      <c r="J27" s="592"/>
      <c r="K27" s="592"/>
      <c r="L27" s="592"/>
      <c r="M27" s="593"/>
      <c r="N27" s="366"/>
      <c r="O27" s="370"/>
      <c r="P27" s="370"/>
      <c r="Q27" s="367">
        <f t="shared" si="2"/>
        <v>0</v>
      </c>
      <c r="R27" s="372" t="str">
        <f t="array" ref="R27">IF(AND(N27="x",O27=0,P27=0),"y",IF(AND(N27=0,O27="x",P27=0),"n",IF(AND(N27=0,O27=0,P27="x"),"na",IF(AND(N27=0,O27=0,P27=0),""))))</f>
        <v/>
      </c>
      <c r="T27" s="109"/>
    </row>
    <row r="28" spans="1:20" ht="32.25" customHeight="1" x14ac:dyDescent="0.25">
      <c r="A28" s="146">
        <v>14</v>
      </c>
      <c r="B28" s="591" t="s">
        <v>254</v>
      </c>
      <c r="C28" s="592"/>
      <c r="D28" s="592"/>
      <c r="E28" s="592"/>
      <c r="F28" s="592"/>
      <c r="G28" s="592"/>
      <c r="H28" s="592"/>
      <c r="I28" s="592"/>
      <c r="J28" s="592"/>
      <c r="K28" s="592"/>
      <c r="L28" s="592"/>
      <c r="M28" s="593"/>
      <c r="N28" s="366"/>
      <c r="O28" s="370"/>
      <c r="P28" s="370"/>
      <c r="Q28" s="367">
        <f t="shared" si="2"/>
        <v>0</v>
      </c>
      <c r="R28" s="372" t="str">
        <f t="array" ref="R28">IF(AND(N28="x",O28=0,P28=0),"y",IF(AND(N28=0,O28="x",P28=0),"n",IF(AND(N28=0,O28=0,P28="x"),"na",IF(AND(N28=0,O28=0,P28=0),""))))</f>
        <v/>
      </c>
    </row>
    <row r="29" spans="1:20" ht="32.25" customHeight="1" x14ac:dyDescent="0.25">
      <c r="A29" s="146">
        <v>15</v>
      </c>
      <c r="B29" s="591" t="s">
        <v>255</v>
      </c>
      <c r="C29" s="592"/>
      <c r="D29" s="592"/>
      <c r="E29" s="592"/>
      <c r="F29" s="592"/>
      <c r="G29" s="592"/>
      <c r="H29" s="592"/>
      <c r="I29" s="592"/>
      <c r="J29" s="592"/>
      <c r="K29" s="592"/>
      <c r="L29" s="592"/>
      <c r="M29" s="593"/>
      <c r="N29" s="366"/>
      <c r="O29" s="370"/>
      <c r="P29" s="370"/>
      <c r="Q29" s="367">
        <f t="shared" si="2"/>
        <v>0</v>
      </c>
      <c r="R29" s="372" t="str">
        <f t="array" ref="R29">IF(AND(N29="x",O29=0,P29=0),"y",IF(AND(N29=0,O29="x",P29=0),"n",IF(AND(N29=0,O29=0,P29="x"),"na",IF(AND(N29=0,O29=0,P29=0),""))))</f>
        <v/>
      </c>
    </row>
    <row r="30" spans="1:20" ht="54" customHeight="1" x14ac:dyDescent="0.25">
      <c r="A30" s="146">
        <v>16</v>
      </c>
      <c r="B30" s="591" t="s">
        <v>256</v>
      </c>
      <c r="C30" s="592"/>
      <c r="D30" s="592"/>
      <c r="E30" s="592"/>
      <c r="F30" s="592"/>
      <c r="G30" s="592"/>
      <c r="H30" s="592"/>
      <c r="I30" s="592"/>
      <c r="J30" s="592"/>
      <c r="K30" s="592"/>
      <c r="L30" s="592"/>
      <c r="M30" s="593"/>
      <c r="N30" s="366"/>
      <c r="O30" s="370"/>
      <c r="P30" s="370"/>
      <c r="Q30" s="367">
        <f t="shared" si="2"/>
        <v>0</v>
      </c>
      <c r="R30" s="372" t="str">
        <f t="array" ref="R30">IF(AND(N30="x",O30=0,P30=0),"y",IF(AND(N30=0,O30="x",P30=0),"n",IF(AND(N30=0,O30=0,P30="x"),"na",IF(AND(N30=0,O30=0,P30=0),""))))</f>
        <v/>
      </c>
    </row>
    <row r="31" spans="1:20" ht="48" customHeight="1" x14ac:dyDescent="0.25">
      <c r="A31" s="175">
        <v>17</v>
      </c>
      <c r="B31" s="591" t="s">
        <v>257</v>
      </c>
      <c r="C31" s="592"/>
      <c r="D31" s="592"/>
      <c r="E31" s="592"/>
      <c r="F31" s="592"/>
      <c r="G31" s="592"/>
      <c r="H31" s="592"/>
      <c r="I31" s="592"/>
      <c r="J31" s="592"/>
      <c r="K31" s="592"/>
      <c r="L31" s="592"/>
      <c r="M31" s="593"/>
      <c r="N31" s="366"/>
      <c r="O31" s="370"/>
      <c r="P31" s="370"/>
      <c r="Q31" s="367">
        <f t="shared" si="2"/>
        <v>0</v>
      </c>
      <c r="R31" s="372" t="str">
        <f t="array" ref="R31">IF(AND(N31="x",O31=0,P31=0),"y",IF(AND(N31=0,O31="x",P31=0),"n",IF(AND(N31=0,O31=0,P31="x"),"na",IF(AND(N31=0,O31=0,P31=0),""))))</f>
        <v/>
      </c>
    </row>
    <row r="32" spans="1:20" ht="49.5" customHeight="1" x14ac:dyDescent="0.25">
      <c r="A32" s="175">
        <v>18</v>
      </c>
      <c r="B32" s="591" t="s">
        <v>258</v>
      </c>
      <c r="C32" s="592"/>
      <c r="D32" s="592"/>
      <c r="E32" s="592"/>
      <c r="F32" s="592"/>
      <c r="G32" s="592"/>
      <c r="H32" s="592"/>
      <c r="I32" s="592"/>
      <c r="J32" s="592"/>
      <c r="K32" s="592"/>
      <c r="L32" s="592"/>
      <c r="M32" s="593"/>
      <c r="N32" s="369"/>
      <c r="O32" s="370"/>
      <c r="P32" s="370"/>
      <c r="Q32" s="367">
        <f t="shared" si="2"/>
        <v>0</v>
      </c>
      <c r="R32" s="372" t="str">
        <f t="array" ref="R32">IF(AND(N32="x",O32=0,P32=0),"y",IF(AND(N32=0,O32="x",P32=0),"n",IF(AND(N32=0,O32=0,P32="x"),"na",IF(AND(N32=0,O32=0,P32=0),""))))</f>
        <v/>
      </c>
      <c r="S32" s="373"/>
    </row>
    <row r="33" spans="1:118" s="373" customFormat="1" ht="60" customHeight="1" x14ac:dyDescent="0.25">
      <c r="A33" s="175">
        <v>19</v>
      </c>
      <c r="B33" s="591" t="s">
        <v>259</v>
      </c>
      <c r="C33" s="592"/>
      <c r="D33" s="592"/>
      <c r="E33" s="592"/>
      <c r="F33" s="592"/>
      <c r="G33" s="592"/>
      <c r="H33" s="592"/>
      <c r="I33" s="592"/>
      <c r="J33" s="592"/>
      <c r="K33" s="592"/>
      <c r="L33" s="592"/>
      <c r="M33" s="593"/>
      <c r="N33" s="369"/>
      <c r="O33" s="376"/>
      <c r="P33" s="376"/>
      <c r="Q33" s="367">
        <f t="shared" si="2"/>
        <v>0</v>
      </c>
      <c r="R33" s="372" t="str">
        <f t="array" ref="R33">IF(AND(N33="x",O33=0,P33=0),"y",IF(AND(N33=0,O33="x",P33=0),"n",IF(AND(N33=0,O33=0,P33="x"),"na",IF(AND(N33=0,O33=0,P33=0),""))))</f>
        <v/>
      </c>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row>
    <row r="34" spans="1:118" ht="18.75" hidden="1" customHeight="1" x14ac:dyDescent="0.2">
      <c r="A34" s="348"/>
      <c r="B34" s="384"/>
      <c r="C34" s="384"/>
      <c r="D34" s="384"/>
      <c r="E34" s="384"/>
      <c r="F34" s="384"/>
      <c r="G34" s="384"/>
      <c r="H34" s="384"/>
      <c r="I34" s="384"/>
      <c r="J34" s="384"/>
      <c r="K34" s="384"/>
      <c r="L34" s="384">
        <f>P34</f>
        <v>0</v>
      </c>
      <c r="M34" s="384">
        <f>SUM(N34:O34)</f>
        <v>0</v>
      </c>
      <c r="N34" s="350">
        <f>COUNTIF(N26:N33,"x")</f>
        <v>0</v>
      </c>
      <c r="O34" s="350">
        <f t="shared" ref="O34:P34" si="3">COUNTIF(O26:O33,"x")</f>
        <v>0</v>
      </c>
      <c r="P34" s="350">
        <f t="shared" si="3"/>
        <v>0</v>
      </c>
      <c r="Q34" s="5"/>
    </row>
    <row r="35" spans="1:118" ht="18.75" hidden="1" customHeight="1" x14ac:dyDescent="0.2">
      <c r="A35" s="350"/>
      <c r="B35" s="384"/>
      <c r="C35" s="384"/>
      <c r="D35" s="384"/>
      <c r="E35" s="384"/>
      <c r="F35" s="384"/>
      <c r="G35" s="384"/>
      <c r="H35" s="384"/>
      <c r="I35" s="384"/>
      <c r="J35" s="384"/>
      <c r="K35" s="384"/>
      <c r="L35" s="384"/>
      <c r="M35" s="384"/>
      <c r="N35" s="141" t="str">
        <f t="array" ref="N35">IF(AND(K34&gt;1,L34=0),"NA",IF(L34=0,"",M34/L34))</f>
        <v/>
      </c>
      <c r="O35" s="141" t="str">
        <f>IF(AND(L34&gt;1,M34=0),"NA",IF(M34=0,"",N34/M34))</f>
        <v/>
      </c>
      <c r="P35" s="351"/>
      <c r="Q35" s="5"/>
    </row>
    <row r="36" spans="1:118" ht="18.75" hidden="1" customHeight="1" x14ac:dyDescent="0.25">
      <c r="A36" s="350"/>
      <c r="B36" s="594" t="s">
        <v>22</v>
      </c>
      <c r="C36" s="595"/>
      <c r="D36" s="595"/>
      <c r="E36" s="595"/>
      <c r="F36" s="595"/>
      <c r="G36" s="595"/>
      <c r="H36" s="595"/>
      <c r="I36" s="595"/>
      <c r="J36" s="595"/>
      <c r="K36" s="595"/>
      <c r="L36" s="595"/>
      <c r="M36" s="595"/>
      <c r="N36" s="348">
        <f>N34</f>
        <v>0</v>
      </c>
      <c r="O36" s="374">
        <f>O34</f>
        <v>0</v>
      </c>
      <c r="P36" s="374">
        <f>P34</f>
        <v>0</v>
      </c>
      <c r="Q36" s="3">
        <f>SUM(N34:P34)</f>
        <v>0</v>
      </c>
      <c r="S36" s="3">
        <v>13</v>
      </c>
    </row>
    <row r="37" spans="1:118" ht="18.75" hidden="1" customHeight="1" x14ac:dyDescent="0.25">
      <c r="A37" s="596" t="s">
        <v>53</v>
      </c>
      <c r="B37" s="597"/>
      <c r="C37" s="597"/>
      <c r="D37" s="597"/>
      <c r="E37" s="597"/>
      <c r="F37" s="597"/>
      <c r="G37" s="597"/>
      <c r="H37" s="597"/>
      <c r="I37" s="597"/>
      <c r="J37" s="597"/>
      <c r="K37" s="597"/>
      <c r="L37" s="597"/>
      <c r="M37" s="598"/>
      <c r="N37" s="384"/>
      <c r="O37" s="375" t="str">
        <f>O35</f>
        <v/>
      </c>
      <c r="P37" s="142"/>
      <c r="Q37" s="135" t="s">
        <v>23</v>
      </c>
      <c r="S37" s="145" t="s">
        <v>24</v>
      </c>
    </row>
    <row r="38" spans="1:118" ht="28.5" customHeight="1" x14ac:dyDescent="0.2">
      <c r="A38" s="351"/>
      <c r="B38" s="599" t="s">
        <v>232</v>
      </c>
      <c r="C38" s="600"/>
      <c r="D38" s="600"/>
      <c r="E38" s="600"/>
      <c r="F38" s="600"/>
      <c r="G38" s="600"/>
      <c r="H38" s="600"/>
      <c r="I38" s="600"/>
      <c r="J38" s="600"/>
      <c r="K38" s="600"/>
      <c r="L38" s="600"/>
      <c r="M38" s="600"/>
      <c r="N38" s="600"/>
      <c r="O38" s="600"/>
      <c r="P38" s="600"/>
      <c r="Q38" s="377"/>
    </row>
    <row r="39" spans="1:118" ht="32.25" customHeight="1" x14ac:dyDescent="0.2">
      <c r="A39" s="385"/>
      <c r="B39" s="617" t="s">
        <v>218</v>
      </c>
      <c r="C39" s="617"/>
      <c r="D39" s="617"/>
      <c r="E39" s="617"/>
      <c r="F39" s="617"/>
      <c r="G39" s="617"/>
      <c r="H39" s="617"/>
      <c r="I39" s="617"/>
      <c r="J39" s="617"/>
      <c r="K39" s="617"/>
      <c r="L39" s="617"/>
      <c r="M39" s="617"/>
      <c r="N39" s="447" t="s">
        <v>15</v>
      </c>
      <c r="O39" s="447" t="s">
        <v>20</v>
      </c>
      <c r="P39" s="447" t="s">
        <v>21</v>
      </c>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3"/>
      <c r="DL39" s="373"/>
      <c r="DM39" s="373"/>
      <c r="DN39" s="373"/>
    </row>
    <row r="40" spans="1:118" ht="46.5" customHeight="1" x14ac:dyDescent="0.25">
      <c r="A40" s="175">
        <v>20</v>
      </c>
      <c r="B40" s="584" t="s">
        <v>260</v>
      </c>
      <c r="C40" s="468"/>
      <c r="D40" s="468"/>
      <c r="E40" s="468"/>
      <c r="F40" s="468"/>
      <c r="G40" s="468"/>
      <c r="H40" s="468"/>
      <c r="I40" s="468"/>
      <c r="J40" s="468"/>
      <c r="K40" s="468"/>
      <c r="L40" s="468"/>
      <c r="M40" s="468"/>
      <c r="N40" s="369"/>
      <c r="O40" s="370"/>
      <c r="P40" s="370"/>
      <c r="Q40" s="371">
        <f t="shared" ref="Q40:Q47" si="4">COUNTIF(N40:P40,"x")</f>
        <v>0</v>
      </c>
      <c r="R40" s="372" t="str">
        <f t="array" ref="R40">IF(AND(N40="x",O40=0,P40=0),"y",IF(AND(N40=0,O40="x",P40=0),"n",IF(AND(N40=0,O40=0,P40="x"),"na",IF(AND(N40=0,O40=0,P40=0),""))))</f>
        <v/>
      </c>
      <c r="T40" s="373"/>
    </row>
    <row r="41" spans="1:118" ht="35.25" customHeight="1" x14ac:dyDescent="0.25">
      <c r="A41" s="175">
        <v>21</v>
      </c>
      <c r="B41" s="584" t="s">
        <v>261</v>
      </c>
      <c r="C41" s="468"/>
      <c r="D41" s="468"/>
      <c r="E41" s="468"/>
      <c r="F41" s="468"/>
      <c r="G41" s="468"/>
      <c r="H41" s="468"/>
      <c r="I41" s="468"/>
      <c r="J41" s="468"/>
      <c r="K41" s="468"/>
      <c r="L41" s="468"/>
      <c r="M41" s="468"/>
      <c r="N41" s="369"/>
      <c r="O41" s="370"/>
      <c r="P41" s="370"/>
      <c r="Q41" s="367">
        <f t="shared" si="4"/>
        <v>0</v>
      </c>
      <c r="R41" s="372" t="str">
        <f t="array" ref="R41">IF(AND(N41="x",O41=0,P41=0),"y",IF(AND(N41=0,O41="x",P41=0),"n",IF(AND(N41=0,O41=0,P41="x"),"na",IF(AND(N41=0,O41=0,P41=0),""))))</f>
        <v/>
      </c>
    </row>
    <row r="42" spans="1:118" ht="36" customHeight="1" x14ac:dyDescent="0.25">
      <c r="A42" s="175">
        <v>22</v>
      </c>
      <c r="B42" s="584" t="s">
        <v>276</v>
      </c>
      <c r="C42" s="468"/>
      <c r="D42" s="468"/>
      <c r="E42" s="468"/>
      <c r="F42" s="468"/>
      <c r="G42" s="468"/>
      <c r="H42" s="468"/>
      <c r="I42" s="468"/>
      <c r="J42" s="468"/>
      <c r="K42" s="468"/>
      <c r="L42" s="468"/>
      <c r="M42" s="468"/>
      <c r="N42" s="369"/>
      <c r="O42" s="370"/>
      <c r="P42" s="370"/>
      <c r="Q42" s="367">
        <f t="shared" si="4"/>
        <v>0</v>
      </c>
      <c r="R42" s="372" t="str">
        <f t="array" ref="R42">IF(AND(N42="x",O42=0,P42=0),"y",IF(AND(N42=0,O42="x",P42=0),"n",IF(AND(N42=0,O42=0,P42="x"),"na",IF(AND(N42=0,O42=0,P42=0),""))))</f>
        <v/>
      </c>
    </row>
    <row r="43" spans="1:118" ht="54" customHeight="1" x14ac:dyDescent="0.25">
      <c r="A43" s="146">
        <v>23</v>
      </c>
      <c r="B43" s="584" t="s">
        <v>262</v>
      </c>
      <c r="C43" s="468"/>
      <c r="D43" s="468"/>
      <c r="E43" s="468"/>
      <c r="F43" s="468"/>
      <c r="G43" s="468"/>
      <c r="H43" s="468"/>
      <c r="I43" s="468"/>
      <c r="J43" s="468"/>
      <c r="K43" s="468"/>
      <c r="L43" s="468"/>
      <c r="M43" s="468"/>
      <c r="N43" s="369"/>
      <c r="O43" s="376"/>
      <c r="P43" s="376"/>
      <c r="Q43" s="367">
        <f t="shared" si="4"/>
        <v>0</v>
      </c>
      <c r="R43" s="372" t="str">
        <f t="array" ref="R43">IF(AND(N43="x",O43=0,P43=0),"y",IF(AND(N43=0,O43="x",P43=0),"n",IF(AND(N43=0,O43=0,P43="x"),"na",IF(AND(N43=0,O43=0,P43=0),""))))</f>
        <v/>
      </c>
    </row>
    <row r="44" spans="1:118" ht="81" customHeight="1" x14ac:dyDescent="0.25">
      <c r="A44" s="146">
        <v>24</v>
      </c>
      <c r="B44" s="584" t="s">
        <v>263</v>
      </c>
      <c r="C44" s="468"/>
      <c r="D44" s="468"/>
      <c r="E44" s="468"/>
      <c r="F44" s="468"/>
      <c r="G44" s="468"/>
      <c r="H44" s="468"/>
      <c r="I44" s="468"/>
      <c r="J44" s="468"/>
      <c r="K44" s="468"/>
      <c r="L44" s="468"/>
      <c r="M44" s="468"/>
      <c r="N44" s="369"/>
      <c r="O44" s="376"/>
      <c r="P44" s="376"/>
      <c r="Q44" s="367">
        <f t="shared" si="4"/>
        <v>0</v>
      </c>
      <c r="R44" s="372" t="str">
        <f t="array" ref="R44">IF(AND(N44="x",O44=0,P44=0),"y",IF(AND(N44=0,O44="x",P44=0),"n",IF(AND(N44=0,O44=0,P44="x"),"na",IF(AND(N44=0,O44=0,P44=0),""))))</f>
        <v/>
      </c>
    </row>
    <row r="45" spans="1:118" ht="86.25" customHeight="1" x14ac:dyDescent="0.25">
      <c r="A45" s="146">
        <v>25</v>
      </c>
      <c r="B45" s="584" t="s">
        <v>264</v>
      </c>
      <c r="C45" s="468"/>
      <c r="D45" s="468"/>
      <c r="E45" s="468"/>
      <c r="F45" s="468"/>
      <c r="G45" s="468"/>
      <c r="H45" s="468"/>
      <c r="I45" s="468"/>
      <c r="J45" s="468"/>
      <c r="K45" s="468"/>
      <c r="L45" s="468"/>
      <c r="M45" s="468"/>
      <c r="N45" s="369"/>
      <c r="O45" s="378"/>
      <c r="P45" s="370"/>
      <c r="Q45" s="367">
        <f t="shared" si="4"/>
        <v>0</v>
      </c>
      <c r="R45" s="372" t="str">
        <f t="array" ref="R45">IF(AND(N45="x",O45=0,P45=0),"y",IF(AND(N45=0,O45="x",P45=0),"n",IF(AND(N45=0,O45=0,P45="x"),"na",IF(AND(N45=0,O45=0,P45=0),""))))</f>
        <v/>
      </c>
    </row>
    <row r="46" spans="1:118" ht="36" customHeight="1" x14ac:dyDescent="0.25">
      <c r="A46" s="146">
        <v>26</v>
      </c>
      <c r="B46" s="619" t="s">
        <v>295</v>
      </c>
      <c r="C46" s="620"/>
      <c r="D46" s="620"/>
      <c r="E46" s="620"/>
      <c r="F46" s="620"/>
      <c r="G46" s="620"/>
      <c r="H46" s="620"/>
      <c r="I46" s="620"/>
      <c r="J46" s="620"/>
      <c r="K46" s="620"/>
      <c r="L46" s="620"/>
      <c r="M46" s="621"/>
      <c r="N46" s="369"/>
      <c r="O46" s="378"/>
      <c r="P46" s="370"/>
      <c r="Q46" s="367">
        <f t="shared" si="4"/>
        <v>0</v>
      </c>
      <c r="R46" s="372" t="str">
        <f t="array" ref="R46">IF(AND(N46="x",O46=0,P46=0),"y",IF(AND(N46=0,O46="x",P46=0),"n",IF(AND(N46=0,O46=0,P46="x"),"na",IF(AND(N46=0,O46=0,P46=0),""))))</f>
        <v/>
      </c>
    </row>
    <row r="47" spans="1:118" ht="70.5" customHeight="1" x14ac:dyDescent="0.25">
      <c r="A47" s="146">
        <v>27</v>
      </c>
      <c r="B47" s="622" t="s">
        <v>307</v>
      </c>
      <c r="C47" s="620"/>
      <c r="D47" s="620"/>
      <c r="E47" s="620"/>
      <c r="F47" s="620"/>
      <c r="G47" s="620"/>
      <c r="H47" s="620"/>
      <c r="I47" s="620"/>
      <c r="J47" s="620"/>
      <c r="K47" s="620"/>
      <c r="L47" s="620"/>
      <c r="M47" s="621"/>
      <c r="N47" s="369"/>
      <c r="O47" s="378"/>
      <c r="P47" s="370"/>
      <c r="Q47" s="367">
        <f t="shared" si="4"/>
        <v>0</v>
      </c>
      <c r="R47" s="372" t="str">
        <f t="array" ref="R47">IF(AND(N47="x",O47=0,P47=0),"y",IF(AND(N47=0,O47="x",P47=0),"n",IF(AND(N47=0,O47=0,P47="x"),"na",IF(AND(N47=0,O47=0,P47=0),""))))</f>
        <v/>
      </c>
    </row>
    <row r="48" spans="1:118" ht="17.25" hidden="1" customHeight="1" x14ac:dyDescent="0.2">
      <c r="A48" s="144"/>
      <c r="B48" s="446"/>
      <c r="C48" s="446"/>
      <c r="D48" s="446"/>
      <c r="E48" s="446"/>
      <c r="F48" s="446"/>
      <c r="G48" s="446"/>
      <c r="H48" s="446"/>
      <c r="I48" s="446"/>
      <c r="J48" s="446"/>
      <c r="K48" s="446"/>
      <c r="L48" s="446">
        <f>P48</f>
        <v>0</v>
      </c>
      <c r="M48" s="384">
        <f>SUM(N48:O48)</f>
        <v>0</v>
      </c>
      <c r="N48" s="351">
        <f>COUNTIF(N40:N46,"x")</f>
        <v>0</v>
      </c>
      <c r="O48" s="351">
        <f t="shared" ref="O48:P48" si="5">COUNTIF(O40:O46,"x")</f>
        <v>0</v>
      </c>
      <c r="P48" s="351">
        <f t="shared" si="5"/>
        <v>0</v>
      </c>
      <c r="Q48" s="5"/>
    </row>
    <row r="49" spans="1:118" ht="17.25" hidden="1" customHeight="1" x14ac:dyDescent="0.2">
      <c r="A49" s="144"/>
      <c r="B49" s="446"/>
      <c r="C49" s="446"/>
      <c r="D49" s="446"/>
      <c r="E49" s="446"/>
      <c r="F49" s="446"/>
      <c r="G49" s="446"/>
      <c r="H49" s="446"/>
      <c r="I49" s="446"/>
      <c r="J49" s="446"/>
      <c r="K49" s="446"/>
      <c r="L49" s="446"/>
      <c r="M49" s="384"/>
      <c r="N49" s="141" t="str">
        <f t="array" ref="N49">IF(AND(K48&gt;1,L48=0),"NA",IF(L48=0,"",M48/L48))</f>
        <v/>
      </c>
      <c r="O49" s="141" t="str">
        <f>IF(AND(L48&gt;1,M48=0),"NA",IF(M48=0,"",N48/M48))</f>
        <v/>
      </c>
      <c r="P49" s="351"/>
      <c r="Q49" s="5"/>
      <c r="S49" s="373"/>
    </row>
    <row r="50" spans="1:118" ht="17.25" hidden="1" customHeight="1" x14ac:dyDescent="0.25">
      <c r="A50" s="352"/>
      <c r="B50" s="602" t="s">
        <v>22</v>
      </c>
      <c r="C50" s="602"/>
      <c r="D50" s="602"/>
      <c r="E50" s="602"/>
      <c r="F50" s="602"/>
      <c r="G50" s="602"/>
      <c r="H50" s="602"/>
      <c r="I50" s="602"/>
      <c r="J50" s="602"/>
      <c r="K50" s="602"/>
      <c r="L50" s="602"/>
      <c r="M50" s="602"/>
      <c r="N50" s="374">
        <f>N48</f>
        <v>0</v>
      </c>
      <c r="O50" s="374">
        <f>O48</f>
        <v>0</v>
      </c>
      <c r="P50" s="374">
        <f>P48</f>
        <v>0</v>
      </c>
      <c r="Q50" s="3">
        <f>SUM(N48:P48)</f>
        <v>0</v>
      </c>
    </row>
    <row r="51" spans="1:118" ht="17.25" hidden="1" customHeight="1" x14ac:dyDescent="0.25">
      <c r="A51" s="352"/>
      <c r="B51" s="448" t="s">
        <v>53</v>
      </c>
      <c r="C51" s="446"/>
      <c r="D51" s="446"/>
      <c r="E51" s="446"/>
      <c r="F51" s="446"/>
      <c r="G51" s="446"/>
      <c r="H51" s="446"/>
      <c r="I51" s="446"/>
      <c r="J51" s="446"/>
      <c r="K51" s="446"/>
      <c r="L51" s="446"/>
      <c r="M51" s="446"/>
      <c r="N51" s="446"/>
      <c r="O51" s="349" t="str">
        <f>O49</f>
        <v/>
      </c>
      <c r="P51" s="144"/>
      <c r="Q51" s="135" t="s">
        <v>23</v>
      </c>
    </row>
    <row r="52" spans="1:118" ht="34.5" customHeight="1" x14ac:dyDescent="0.2">
      <c r="A52" s="387"/>
      <c r="B52" s="610" t="s">
        <v>86</v>
      </c>
      <c r="C52" s="608"/>
      <c r="D52" s="608"/>
      <c r="E52" s="608"/>
      <c r="F52" s="608"/>
      <c r="G52" s="608"/>
      <c r="H52" s="608"/>
      <c r="I52" s="608"/>
      <c r="J52" s="608"/>
      <c r="K52" s="608"/>
      <c r="L52" s="608"/>
      <c r="M52" s="608"/>
      <c r="N52" s="608"/>
      <c r="O52" s="608"/>
      <c r="P52" s="609"/>
      <c r="Q52" s="377"/>
    </row>
    <row r="53" spans="1:118" ht="33.75" customHeight="1" x14ac:dyDescent="0.2">
      <c r="A53" s="385"/>
      <c r="B53" s="587" t="s">
        <v>210</v>
      </c>
      <c r="C53" s="587"/>
      <c r="D53" s="587"/>
      <c r="E53" s="587"/>
      <c r="F53" s="587"/>
      <c r="G53" s="587"/>
      <c r="H53" s="587"/>
      <c r="I53" s="587"/>
      <c r="J53" s="587"/>
      <c r="K53" s="587"/>
      <c r="L53" s="587"/>
      <c r="M53" s="587"/>
      <c r="N53" s="447" t="s">
        <v>15</v>
      </c>
      <c r="O53" s="447" t="s">
        <v>20</v>
      </c>
      <c r="P53" s="447" t="s">
        <v>21</v>
      </c>
    </row>
    <row r="54" spans="1:118" ht="45.75" customHeight="1" x14ac:dyDescent="0.25">
      <c r="A54" s="175">
        <v>28</v>
      </c>
      <c r="B54" s="578" t="s">
        <v>265</v>
      </c>
      <c r="C54" s="579"/>
      <c r="D54" s="579"/>
      <c r="E54" s="579"/>
      <c r="F54" s="579"/>
      <c r="G54" s="579"/>
      <c r="H54" s="579"/>
      <c r="I54" s="579"/>
      <c r="J54" s="579"/>
      <c r="K54" s="579"/>
      <c r="L54" s="579"/>
      <c r="M54" s="579"/>
      <c r="N54" s="369"/>
      <c r="O54" s="376"/>
      <c r="P54" s="376"/>
      <c r="Q54" s="367">
        <f t="shared" ref="Q54:Q61" si="6">COUNTIF(N54:P54,"x")</f>
        <v>0</v>
      </c>
      <c r="R54" s="372" t="str">
        <f t="array" ref="R54">IF(AND(N54="x",O54=0,P54=0),"y",IF(AND(N54=0,O54="x",P54=0),"n",IF(AND(N54=0,O54=0,P54="x"),"na",IF(AND(N54=0,O54=0,P54=0),""))))</f>
        <v/>
      </c>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3"/>
      <c r="DL54" s="373"/>
      <c r="DM54" s="373"/>
      <c r="DN54" s="373"/>
    </row>
    <row r="55" spans="1:118" ht="33" customHeight="1" x14ac:dyDescent="0.25">
      <c r="A55" s="175">
        <v>29</v>
      </c>
      <c r="B55" s="578" t="s">
        <v>85</v>
      </c>
      <c r="C55" s="579"/>
      <c r="D55" s="579"/>
      <c r="E55" s="579"/>
      <c r="F55" s="579"/>
      <c r="G55" s="579"/>
      <c r="H55" s="579"/>
      <c r="I55" s="579"/>
      <c r="J55" s="579"/>
      <c r="K55" s="579"/>
      <c r="L55" s="579"/>
      <c r="M55" s="579"/>
      <c r="N55" s="369"/>
      <c r="O55" s="376"/>
      <c r="P55" s="445"/>
      <c r="Q55" s="367">
        <f t="shared" si="6"/>
        <v>0</v>
      </c>
      <c r="R55" s="372" t="str">
        <f t="array" ref="R55">IF(AND(N55="x",O55=0,P55=0),"y",IF(AND(N55=0,O55="x",P55=0),"n",IF(AND(N55=0,O55=0,P55="x"),"na",IF(AND(N55=0,O55=0,P55=0),""))))</f>
        <v/>
      </c>
      <c r="T55" s="373"/>
    </row>
    <row r="56" spans="1:118" ht="52.5" customHeight="1" x14ac:dyDescent="0.25">
      <c r="A56" s="146">
        <v>30</v>
      </c>
      <c r="B56" s="578" t="s">
        <v>266</v>
      </c>
      <c r="C56" s="579"/>
      <c r="D56" s="579"/>
      <c r="E56" s="579"/>
      <c r="F56" s="579"/>
      <c r="G56" s="579"/>
      <c r="H56" s="579"/>
      <c r="I56" s="579"/>
      <c r="J56" s="579"/>
      <c r="K56" s="579"/>
      <c r="L56" s="579"/>
      <c r="M56" s="579"/>
      <c r="N56" s="369"/>
      <c r="O56" s="376"/>
      <c r="P56" s="376"/>
      <c r="Q56" s="367">
        <f t="shared" si="6"/>
        <v>0</v>
      </c>
      <c r="R56" s="372" t="str">
        <f t="array" ref="R56">IF(AND(N56="x",O56=0,P56=0),"y",IF(AND(N56=0,O56="x",P56=0),"n",IF(AND(N56=0,O56=0,P56="x"),"na",IF(AND(N56=0,O56=0,P56=0),""))))</f>
        <v/>
      </c>
    </row>
    <row r="57" spans="1:118" ht="33" customHeight="1" x14ac:dyDescent="0.25">
      <c r="A57" s="146">
        <v>31</v>
      </c>
      <c r="B57" s="578" t="s">
        <v>203</v>
      </c>
      <c r="C57" s="579"/>
      <c r="D57" s="579"/>
      <c r="E57" s="579"/>
      <c r="F57" s="579"/>
      <c r="G57" s="579"/>
      <c r="H57" s="579"/>
      <c r="I57" s="579"/>
      <c r="J57" s="579"/>
      <c r="K57" s="579"/>
      <c r="L57" s="579"/>
      <c r="M57" s="579"/>
      <c r="N57" s="369"/>
      <c r="O57" s="376"/>
      <c r="P57" s="376"/>
      <c r="Q57" s="367">
        <f t="shared" si="6"/>
        <v>0</v>
      </c>
      <c r="R57" s="372" t="str">
        <f t="array" ref="R57">IF(AND(N57="x",O57=0,P57=0),"y",IF(AND(N57=0,O57="x",P57=0),"n",IF(AND(N57=0,O57=0,P57="x"),"na",IF(AND(N57=0,O57=0,P57=0),""))))</f>
        <v/>
      </c>
      <c r="S57" s="3"/>
    </row>
    <row r="58" spans="1:118" ht="62.25" customHeight="1" x14ac:dyDescent="0.25">
      <c r="A58" s="146">
        <v>32</v>
      </c>
      <c r="B58" s="578" t="s">
        <v>267</v>
      </c>
      <c r="C58" s="579"/>
      <c r="D58" s="579"/>
      <c r="E58" s="579"/>
      <c r="F58" s="579"/>
      <c r="G58" s="579"/>
      <c r="H58" s="579"/>
      <c r="I58" s="579"/>
      <c r="J58" s="579"/>
      <c r="K58" s="579"/>
      <c r="L58" s="579"/>
      <c r="M58" s="579"/>
      <c r="N58" s="369"/>
      <c r="O58" s="370"/>
      <c r="P58" s="376"/>
      <c r="Q58" s="367">
        <f t="shared" si="6"/>
        <v>0</v>
      </c>
      <c r="R58" s="372" t="str">
        <f t="array" ref="R58">IF(AND(N58="x",O58=0,P58=0),"y",IF(AND(N58=0,O58="x",P58=0),"n",IF(AND(N58=0,O58=0,P58="x"),"na",IF(AND(N58=0,O58=0,P58=0),""))))</f>
        <v/>
      </c>
      <c r="S58" s="145"/>
      <c r="W58" s="430"/>
    </row>
    <row r="59" spans="1:118" ht="42.75" customHeight="1" x14ac:dyDescent="0.25">
      <c r="A59" s="146">
        <v>33</v>
      </c>
      <c r="B59" s="578" t="s">
        <v>129</v>
      </c>
      <c r="C59" s="579"/>
      <c r="D59" s="579"/>
      <c r="E59" s="579"/>
      <c r="F59" s="579"/>
      <c r="G59" s="579"/>
      <c r="H59" s="579"/>
      <c r="I59" s="579"/>
      <c r="J59" s="579"/>
      <c r="K59" s="579"/>
      <c r="L59" s="579"/>
      <c r="M59" s="579"/>
      <c r="N59" s="369"/>
      <c r="O59" s="376"/>
      <c r="P59" s="376"/>
      <c r="Q59" s="367">
        <f t="shared" si="6"/>
        <v>0</v>
      </c>
      <c r="R59" s="372" t="str">
        <f t="array" ref="R59">IF(AND(N59="x",O59=0,P59=0),"y",IF(AND(N59=0,O59="x",P59=0),"n",IF(AND(N59=0,O59=0,P59="x"),"na",IF(AND(N59=0,O59=0,P59=0),""))))</f>
        <v/>
      </c>
    </row>
    <row r="60" spans="1:118" ht="49.5" customHeight="1" x14ac:dyDescent="0.25">
      <c r="A60" s="175">
        <v>34</v>
      </c>
      <c r="B60" s="578" t="s">
        <v>296</v>
      </c>
      <c r="C60" s="579"/>
      <c r="D60" s="579"/>
      <c r="E60" s="579"/>
      <c r="F60" s="579"/>
      <c r="G60" s="579"/>
      <c r="H60" s="579"/>
      <c r="I60" s="579"/>
      <c r="J60" s="579"/>
      <c r="K60" s="579"/>
      <c r="L60" s="579"/>
      <c r="M60" s="579"/>
      <c r="N60" s="369"/>
      <c r="O60" s="376"/>
      <c r="P60" s="376"/>
      <c r="Q60" s="367">
        <f t="shared" si="6"/>
        <v>0</v>
      </c>
      <c r="R60" s="372" t="str">
        <f t="array" ref="R60">IF(AND(N60="x",O60=0,P60=0),"y",IF(AND(N60=0,O60="x",P60=0),"n",IF(AND(N60=0,O60=0,P60="x"),"na",IF(AND(N60=0,O60=0,P60=0),""))))</f>
        <v/>
      </c>
    </row>
    <row r="61" spans="1:118" ht="47.25" customHeight="1" x14ac:dyDescent="0.25">
      <c r="A61" s="455">
        <v>35</v>
      </c>
      <c r="B61" s="573" t="s">
        <v>268</v>
      </c>
      <c r="C61" s="555"/>
      <c r="D61" s="555"/>
      <c r="E61" s="555"/>
      <c r="F61" s="555"/>
      <c r="G61" s="555"/>
      <c r="H61" s="555"/>
      <c r="I61" s="555"/>
      <c r="J61" s="555"/>
      <c r="K61" s="555"/>
      <c r="L61" s="555"/>
      <c r="M61" s="556"/>
      <c r="N61" s="369"/>
      <c r="O61" s="376"/>
      <c r="P61" s="376"/>
      <c r="Q61" s="367">
        <f t="shared" si="6"/>
        <v>0</v>
      </c>
      <c r="R61" s="372" t="str">
        <f t="array" ref="R61">IF(AND(N61="x",O61=0,P61=0),"y",IF(AND(N61=0,O61="x",P61=0),"n",IF(AND(N61=0,O61=0,P61="x"),"na",IF(AND(N61=0,O61=0,P61=0),""))))</f>
        <v/>
      </c>
    </row>
    <row r="62" spans="1:118" ht="21.75" hidden="1" customHeight="1" x14ac:dyDescent="0.2">
      <c r="A62" s="144"/>
      <c r="B62" s="446"/>
      <c r="C62" s="446"/>
      <c r="D62" s="446"/>
      <c r="E62" s="446"/>
      <c r="F62" s="446"/>
      <c r="G62" s="446"/>
      <c r="H62" s="446"/>
      <c r="I62" s="446"/>
      <c r="J62" s="446"/>
      <c r="K62" s="446"/>
      <c r="L62" s="446">
        <f>P62</f>
        <v>0</v>
      </c>
      <c r="M62" s="384">
        <f>SUM(N62:O62)</f>
        <v>0</v>
      </c>
      <c r="N62" s="351">
        <f>COUNTIF(N54:N61,"x")</f>
        <v>0</v>
      </c>
      <c r="O62" s="351">
        <f t="shared" ref="O62:P62" si="7">COUNTIF(O54:O61,"x")</f>
        <v>0</v>
      </c>
      <c r="P62" s="351">
        <f t="shared" si="7"/>
        <v>0</v>
      </c>
      <c r="Q62" s="5"/>
    </row>
    <row r="63" spans="1:118" ht="21.75" hidden="1" customHeight="1" x14ac:dyDescent="0.2">
      <c r="A63" s="144"/>
      <c r="B63" s="446"/>
      <c r="C63" s="446"/>
      <c r="D63" s="446"/>
      <c r="E63" s="446"/>
      <c r="F63" s="446"/>
      <c r="G63" s="446"/>
      <c r="H63" s="446"/>
      <c r="I63" s="446"/>
      <c r="J63" s="446"/>
      <c r="K63" s="446"/>
      <c r="L63" s="446"/>
      <c r="M63" s="384"/>
      <c r="N63" s="141" t="str">
        <f t="array" ref="N63">IF(AND(K62&gt;1,L62=0),"NA",IF(L62=0,"",M62/L62))</f>
        <v/>
      </c>
      <c r="O63" s="141" t="str">
        <f>IF(AND(L62&gt;1,M62=0),"NA",IF(M62=0,"",N62/M62))</f>
        <v/>
      </c>
      <c r="P63" s="351"/>
      <c r="Q63" s="5"/>
    </row>
    <row r="64" spans="1:118" ht="21.75" hidden="1" customHeight="1" x14ac:dyDescent="0.25">
      <c r="A64" s="352"/>
      <c r="B64" s="602" t="s">
        <v>25</v>
      </c>
      <c r="C64" s="602"/>
      <c r="D64" s="602"/>
      <c r="E64" s="602"/>
      <c r="F64" s="602"/>
      <c r="G64" s="602"/>
      <c r="H64" s="602"/>
      <c r="I64" s="602"/>
      <c r="J64" s="602"/>
      <c r="K64" s="602"/>
      <c r="L64" s="602"/>
      <c r="M64" s="602"/>
      <c r="N64" s="374">
        <f>N62</f>
        <v>0</v>
      </c>
      <c r="O64" s="374">
        <f>O62</f>
        <v>0</v>
      </c>
      <c r="P64" s="374">
        <f>P62</f>
        <v>0</v>
      </c>
      <c r="Q64" s="3">
        <f>SUM(N62:P62)</f>
        <v>0</v>
      </c>
    </row>
    <row r="65" spans="1:118" ht="21.75" hidden="1" customHeight="1" x14ac:dyDescent="0.25">
      <c r="A65" s="352"/>
      <c r="B65" s="448" t="s">
        <v>53</v>
      </c>
      <c r="C65" s="448"/>
      <c r="D65" s="448"/>
      <c r="E65" s="448"/>
      <c r="F65" s="448"/>
      <c r="G65" s="448"/>
      <c r="H65" s="448"/>
      <c r="I65" s="448"/>
      <c r="J65" s="448"/>
      <c r="K65" s="448"/>
      <c r="L65" s="448"/>
      <c r="M65" s="448"/>
      <c r="N65" s="448"/>
      <c r="O65" s="349" t="str">
        <f>O63</f>
        <v/>
      </c>
      <c r="P65" s="144"/>
      <c r="Q65" s="135" t="s">
        <v>23</v>
      </c>
    </row>
    <row r="66" spans="1:118" ht="44.25" customHeight="1" x14ac:dyDescent="0.2">
      <c r="A66" s="388"/>
      <c r="B66" s="611" t="s">
        <v>87</v>
      </c>
      <c r="C66" s="608"/>
      <c r="D66" s="608"/>
      <c r="E66" s="608"/>
      <c r="F66" s="608"/>
      <c r="G66" s="608"/>
      <c r="H66" s="608"/>
      <c r="I66" s="608"/>
      <c r="J66" s="608"/>
      <c r="K66" s="608"/>
      <c r="L66" s="608"/>
      <c r="M66" s="608"/>
      <c r="N66" s="608"/>
      <c r="O66" s="608"/>
      <c r="P66" s="609"/>
      <c r="Q66" s="377"/>
    </row>
    <row r="67" spans="1:118" ht="21" customHeight="1" x14ac:dyDescent="0.2">
      <c r="A67" s="385"/>
      <c r="B67" s="587" t="s">
        <v>233</v>
      </c>
      <c r="C67" s="617"/>
      <c r="D67" s="617"/>
      <c r="E67" s="617"/>
      <c r="F67" s="617"/>
      <c r="G67" s="617"/>
      <c r="H67" s="617"/>
      <c r="I67" s="617"/>
      <c r="J67" s="617"/>
      <c r="K67" s="617"/>
      <c r="L67" s="617"/>
      <c r="M67" s="617"/>
      <c r="N67" s="447" t="s">
        <v>15</v>
      </c>
      <c r="O67" s="447" t="s">
        <v>20</v>
      </c>
      <c r="P67" s="447" t="s">
        <v>21</v>
      </c>
      <c r="Q67" s="379"/>
      <c r="R67" s="373"/>
    </row>
    <row r="68" spans="1:118" ht="47.25" customHeight="1" x14ac:dyDescent="0.25">
      <c r="A68" s="175">
        <v>36</v>
      </c>
      <c r="B68" s="584" t="s">
        <v>315</v>
      </c>
      <c r="C68" s="618"/>
      <c r="D68" s="618"/>
      <c r="E68" s="618"/>
      <c r="F68" s="618"/>
      <c r="G68" s="618"/>
      <c r="H68" s="618"/>
      <c r="I68" s="618"/>
      <c r="J68" s="618"/>
      <c r="K68" s="618"/>
      <c r="L68" s="618"/>
      <c r="M68" s="618"/>
      <c r="N68" s="369"/>
      <c r="O68" s="376"/>
      <c r="P68" s="376"/>
      <c r="Q68" s="367">
        <f t="shared" ref="Q68" si="8">COUNTIF(N68:P68,"x")</f>
        <v>0</v>
      </c>
      <c r="R68" s="372" t="str">
        <f t="array" ref="R68">IF(AND(N68="x",O68=0,P68=0),"y",IF(AND(N68=0,O68="x",P68=0),"n",IF(AND(N68=0,O68=0,P68="x"),"na",IF(AND(N68=0,O68=0,P68=0),""))))</f>
        <v/>
      </c>
    </row>
    <row r="69" spans="1:118" ht="54" customHeight="1" x14ac:dyDescent="0.25">
      <c r="A69" s="455">
        <v>37</v>
      </c>
      <c r="B69" s="578" t="s">
        <v>277</v>
      </c>
      <c r="C69" s="579"/>
      <c r="D69" s="579"/>
      <c r="E69" s="579"/>
      <c r="F69" s="579"/>
      <c r="G69" s="579"/>
      <c r="H69" s="579"/>
      <c r="I69" s="579"/>
      <c r="J69" s="579"/>
      <c r="K69" s="579"/>
      <c r="L69" s="579"/>
      <c r="M69" s="579"/>
      <c r="N69" s="369"/>
      <c r="O69" s="376"/>
      <c r="P69" s="376"/>
      <c r="Q69" s="367">
        <f>COUNTIF(N69:P69,"x")</f>
        <v>0</v>
      </c>
      <c r="R69" s="372" t="str">
        <f t="array" ref="R69">IF(AND(N69="x",O69=0,P69=0),"y",IF(AND(N69=0,O69="x",P69=0),"n",IF(AND(N69=0,O69=0,P69="x"),"na",IF(AND(N69=0,O69=0,P69=0),""))))</f>
        <v/>
      </c>
    </row>
    <row r="70" spans="1:118" ht="18.75" hidden="1" customHeight="1" x14ac:dyDescent="0.2">
      <c r="A70" s="144"/>
      <c r="B70" s="446"/>
      <c r="C70" s="446"/>
      <c r="D70" s="446"/>
      <c r="E70" s="446"/>
      <c r="F70" s="446"/>
      <c r="G70" s="446"/>
      <c r="H70" s="446"/>
      <c r="I70" s="446"/>
      <c r="J70" s="446"/>
      <c r="K70" s="446"/>
      <c r="L70" s="446">
        <f>P70</f>
        <v>0</v>
      </c>
      <c r="M70" s="384">
        <f>SUM(N70:O70)</f>
        <v>0</v>
      </c>
      <c r="N70" s="351">
        <f>COUNTIF(N68:N69,"x")</f>
        <v>0</v>
      </c>
      <c r="O70" s="351">
        <f t="shared" ref="O70:P70" si="9">COUNTIF(O68:O69,"x")</f>
        <v>0</v>
      </c>
      <c r="P70" s="351">
        <f t="shared" si="9"/>
        <v>0</v>
      </c>
      <c r="Q70" s="5"/>
    </row>
    <row r="71" spans="1:118" ht="18.75" hidden="1" customHeight="1" x14ac:dyDescent="0.25">
      <c r="A71" s="144"/>
      <c r="B71" s="446"/>
      <c r="C71" s="446"/>
      <c r="D71" s="446"/>
      <c r="E71" s="446"/>
      <c r="F71" s="446"/>
      <c r="G71" s="446"/>
      <c r="H71" s="446"/>
      <c r="I71" s="446"/>
      <c r="J71" s="446"/>
      <c r="K71" s="446"/>
      <c r="L71" s="446"/>
      <c r="M71" s="384"/>
      <c r="N71" s="141" t="str">
        <f t="array" ref="N71">IF(AND(K70&gt;1,L70=0),"NA",IF(L70=0,"",M70/L70))</f>
        <v/>
      </c>
      <c r="O71" s="141" t="str">
        <f>IF(AND(L70&gt;=1,M70=0),"NA",IF(M70=0,"",N70/M70))</f>
        <v/>
      </c>
      <c r="P71" s="351"/>
      <c r="Q71" s="5"/>
      <c r="S71" s="3"/>
    </row>
    <row r="72" spans="1:118" ht="18.75" hidden="1" customHeight="1" x14ac:dyDescent="0.25">
      <c r="A72" s="352"/>
      <c r="B72" s="602" t="s">
        <v>25</v>
      </c>
      <c r="C72" s="602"/>
      <c r="D72" s="602"/>
      <c r="E72" s="602"/>
      <c r="F72" s="602"/>
      <c r="G72" s="602"/>
      <c r="H72" s="602"/>
      <c r="I72" s="602"/>
      <c r="J72" s="602"/>
      <c r="K72" s="602"/>
      <c r="L72" s="602"/>
      <c r="M72" s="602"/>
      <c r="N72" s="374">
        <f>N70</f>
        <v>0</v>
      </c>
      <c r="O72" s="374">
        <f>O70</f>
        <v>0</v>
      </c>
      <c r="P72" s="374">
        <f>P70</f>
        <v>0</v>
      </c>
      <c r="Q72" s="379">
        <f>SUM(N70:P70)</f>
        <v>0</v>
      </c>
      <c r="R72" s="373"/>
      <c r="S72" s="145"/>
    </row>
    <row r="73" spans="1:118" ht="18.75" hidden="1" customHeight="1" x14ac:dyDescent="0.25">
      <c r="A73" s="352"/>
      <c r="B73" s="448" t="s">
        <v>53</v>
      </c>
      <c r="C73" s="448"/>
      <c r="D73" s="448"/>
      <c r="E73" s="448"/>
      <c r="F73" s="448"/>
      <c r="G73" s="448"/>
      <c r="H73" s="448"/>
      <c r="I73" s="448"/>
      <c r="J73" s="448"/>
      <c r="K73" s="448"/>
      <c r="L73" s="448"/>
      <c r="M73" s="448"/>
      <c r="N73" s="448"/>
      <c r="O73" s="349" t="str">
        <f>O71</f>
        <v/>
      </c>
      <c r="P73" s="144"/>
      <c r="Q73" s="379"/>
      <c r="R73" s="373"/>
    </row>
    <row r="74" spans="1:118" ht="41.25" customHeight="1" x14ac:dyDescent="0.2">
      <c r="A74" s="456"/>
      <c r="B74" s="610" t="s">
        <v>234</v>
      </c>
      <c r="C74" s="608"/>
      <c r="D74" s="608"/>
      <c r="E74" s="608"/>
      <c r="F74" s="608"/>
      <c r="G74" s="608"/>
      <c r="H74" s="608"/>
      <c r="I74" s="608"/>
      <c r="J74" s="608"/>
      <c r="K74" s="608"/>
      <c r="L74" s="608"/>
      <c r="M74" s="608"/>
      <c r="N74" s="608"/>
      <c r="O74" s="608"/>
      <c r="P74" s="609"/>
      <c r="Q74" s="379"/>
      <c r="R74" s="373"/>
      <c r="S74" s="373"/>
    </row>
    <row r="75" spans="1:118" ht="23.45" customHeight="1" x14ac:dyDescent="0.2">
      <c r="A75" s="353"/>
      <c r="B75" s="614" t="s">
        <v>235</v>
      </c>
      <c r="C75" s="615"/>
      <c r="D75" s="615"/>
      <c r="E75" s="615"/>
      <c r="F75" s="615"/>
      <c r="G75" s="615"/>
      <c r="H75" s="615"/>
      <c r="I75" s="615"/>
      <c r="J75" s="615"/>
      <c r="K75" s="615"/>
      <c r="L75" s="615"/>
      <c r="M75" s="615"/>
      <c r="N75" s="447" t="s">
        <v>15</v>
      </c>
      <c r="O75" s="447" t="s">
        <v>20</v>
      </c>
      <c r="P75" s="447" t="s">
        <v>21</v>
      </c>
      <c r="Q75" s="379"/>
      <c r="R75" s="373"/>
      <c r="S75" s="373"/>
    </row>
    <row r="76" spans="1:118" ht="45" customHeight="1" x14ac:dyDescent="0.25">
      <c r="A76" s="276">
        <v>38</v>
      </c>
      <c r="B76" s="578" t="s">
        <v>278</v>
      </c>
      <c r="C76" s="612"/>
      <c r="D76" s="612"/>
      <c r="E76" s="612"/>
      <c r="F76" s="612"/>
      <c r="G76" s="612"/>
      <c r="H76" s="612"/>
      <c r="I76" s="612"/>
      <c r="J76" s="612"/>
      <c r="K76" s="612"/>
      <c r="L76" s="612"/>
      <c r="M76" s="612"/>
      <c r="N76" s="366"/>
      <c r="O76" s="370"/>
      <c r="P76" s="370"/>
      <c r="Q76" s="367">
        <f>COUNTIF(N76:P76,"x")</f>
        <v>0</v>
      </c>
      <c r="R76" s="372" t="str">
        <f t="array" ref="R76">IF(AND(N76="x",O76=0,P76=0),"y",IF(AND(N76=0,O76="x",P76=0),"n",IF(AND(N76=0,O76=0,P76="x"),"na",IF(AND(N76=0,O76=0,P76=0),""))))</f>
        <v/>
      </c>
    </row>
    <row r="77" spans="1:118" s="373" customFormat="1" ht="40.5" customHeight="1" x14ac:dyDescent="0.25">
      <c r="A77" s="146">
        <v>39</v>
      </c>
      <c r="B77" s="613" t="s">
        <v>189</v>
      </c>
      <c r="C77" s="612"/>
      <c r="D77" s="612"/>
      <c r="E77" s="612"/>
      <c r="F77" s="612"/>
      <c r="G77" s="612"/>
      <c r="H77" s="612"/>
      <c r="I77" s="612"/>
      <c r="J77" s="612"/>
      <c r="K77" s="612"/>
      <c r="L77" s="612"/>
      <c r="M77" s="612"/>
      <c r="N77" s="366"/>
      <c r="O77" s="370"/>
      <c r="P77" s="370"/>
      <c r="Q77" s="367">
        <f>COUNTIF(N77:P77,"x")</f>
        <v>0</v>
      </c>
      <c r="R77" s="372" t="str">
        <f t="array" ref="R77">IF(AND(N77="x",O77=0,P77=0),"y",IF(AND(N77=0,O77="x",P77=0),"n",IF(AND(N77=0,O77=0,P77="x"),"na",IF(AND(N77=0,O77=0,P77=0),""))))</f>
        <v/>
      </c>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row>
    <row r="78" spans="1:118" ht="64.5" customHeight="1" x14ac:dyDescent="0.25">
      <c r="A78" s="455">
        <v>40</v>
      </c>
      <c r="B78" s="616" t="s">
        <v>297</v>
      </c>
      <c r="C78" s="616"/>
      <c r="D78" s="616"/>
      <c r="E78" s="616"/>
      <c r="F78" s="616"/>
      <c r="G78" s="616"/>
      <c r="H78" s="616"/>
      <c r="I78" s="616"/>
      <c r="J78" s="616"/>
      <c r="K78" s="616"/>
      <c r="L78" s="616"/>
      <c r="M78" s="616"/>
      <c r="N78" s="350"/>
      <c r="O78" s="350"/>
      <c r="P78" s="350"/>
      <c r="Q78" s="371">
        <f t="shared" ref="Q78" si="10">COUNTIF(N78:P78,"x")</f>
        <v>0</v>
      </c>
      <c r="R78" s="372" t="str">
        <f t="array" ref="R78">IF(AND(N78="x",O78=0,P78=0),"y",IF(AND(N78=0,O78="x",P78=0),"n",IF(AND(N78=0,O78=0,P78="x"),"na",IF(AND(N78=0,O78=0,P78=0),""))))</f>
        <v/>
      </c>
      <c r="S78" s="373"/>
    </row>
    <row r="79" spans="1:118" ht="34.35" hidden="1" customHeight="1" x14ac:dyDescent="0.2">
      <c r="A79" s="144"/>
      <c r="B79" s="446"/>
      <c r="C79" s="446"/>
      <c r="D79" s="446"/>
      <c r="E79" s="446"/>
      <c r="F79" s="446"/>
      <c r="G79" s="446"/>
      <c r="H79" s="446"/>
      <c r="I79" s="446"/>
      <c r="J79" s="446"/>
      <c r="K79" s="446"/>
      <c r="L79" s="446">
        <f>P79</f>
        <v>0</v>
      </c>
      <c r="M79" s="384">
        <f>SUM(N79:O79)</f>
        <v>0</v>
      </c>
      <c r="N79" s="351">
        <f>COUNTIF(N76:N78,"x")</f>
        <v>0</v>
      </c>
      <c r="O79" s="351">
        <f t="shared" ref="O79:P79" si="11">COUNTIF(O76:O78,"x")</f>
        <v>0</v>
      </c>
      <c r="P79" s="351">
        <f t="shared" si="11"/>
        <v>0</v>
      </c>
      <c r="Q79" s="5"/>
      <c r="S79" s="373"/>
    </row>
    <row r="80" spans="1:118" ht="33.950000000000003" hidden="1" customHeight="1" x14ac:dyDescent="0.2">
      <c r="A80" s="144"/>
      <c r="B80" s="446"/>
      <c r="C80" s="446"/>
      <c r="D80" s="446"/>
      <c r="E80" s="446"/>
      <c r="F80" s="446"/>
      <c r="G80" s="446"/>
      <c r="H80" s="446"/>
      <c r="I80" s="446"/>
      <c r="J80" s="446"/>
      <c r="K80" s="446"/>
      <c r="L80" s="446"/>
      <c r="M80" s="384"/>
      <c r="N80" s="141"/>
      <c r="O80" s="141" t="str">
        <f>IF(AND(L79&gt;1,M79=0),"NA",IF(M79=0,"",N79/M79))</f>
        <v/>
      </c>
      <c r="P80" s="351"/>
      <c r="Q80" s="5"/>
      <c r="S80" s="373"/>
    </row>
    <row r="81" spans="1:118" ht="52.5" hidden="1" customHeight="1" x14ac:dyDescent="0.25">
      <c r="A81" s="352"/>
      <c r="B81" s="602" t="s">
        <v>25</v>
      </c>
      <c r="C81" s="602"/>
      <c r="D81" s="602"/>
      <c r="E81" s="602"/>
      <c r="F81" s="602"/>
      <c r="G81" s="602"/>
      <c r="H81" s="602"/>
      <c r="I81" s="602"/>
      <c r="J81" s="602"/>
      <c r="K81" s="602"/>
      <c r="L81" s="602"/>
      <c r="M81" s="602"/>
      <c r="N81" s="374">
        <f>N79</f>
        <v>0</v>
      </c>
      <c r="O81" s="374">
        <f>O79</f>
        <v>0</v>
      </c>
      <c r="P81" s="374">
        <f>P79</f>
        <v>0</v>
      </c>
      <c r="Q81" s="3">
        <f>SUM(N79:P79)</f>
        <v>0</v>
      </c>
      <c r="S81" s="373"/>
    </row>
    <row r="82" spans="1:118" ht="18.600000000000001" hidden="1" customHeight="1" x14ac:dyDescent="0.25">
      <c r="A82" s="352"/>
      <c r="B82" s="448" t="s">
        <v>53</v>
      </c>
      <c r="C82" s="448"/>
      <c r="D82" s="448"/>
      <c r="E82" s="448"/>
      <c r="F82" s="448"/>
      <c r="G82" s="448"/>
      <c r="H82" s="448"/>
      <c r="I82" s="448"/>
      <c r="J82" s="448"/>
      <c r="K82" s="448"/>
      <c r="L82" s="448"/>
      <c r="M82" s="448"/>
      <c r="N82" s="448"/>
      <c r="O82" s="349" t="str">
        <f>O80</f>
        <v/>
      </c>
      <c r="P82" s="144"/>
      <c r="Q82" s="135" t="s">
        <v>23</v>
      </c>
      <c r="S82" s="145"/>
    </row>
    <row r="83" spans="1:118" ht="36.75" customHeight="1" x14ac:dyDescent="0.25">
      <c r="A83" s="351"/>
      <c r="B83" s="607" t="s">
        <v>97</v>
      </c>
      <c r="C83" s="608"/>
      <c r="D83" s="608"/>
      <c r="E83" s="608"/>
      <c r="F83" s="608"/>
      <c r="G83" s="608"/>
      <c r="H83" s="608"/>
      <c r="I83" s="608"/>
      <c r="J83" s="608"/>
      <c r="K83" s="608"/>
      <c r="L83" s="608"/>
      <c r="M83" s="608"/>
      <c r="N83" s="608"/>
      <c r="O83" s="608"/>
      <c r="P83" s="609"/>
      <c r="Q83" s="371"/>
      <c r="R83" s="372" t="str">
        <f t="array" ref="R83">IF(AND(N83="x",O83=0,P83=0),"y",IF(AND(N83=0,O83="x",P83=0),"n",IF(AND(N83=0,O83=0,P83="x"),"na",IF(AND(N83=0,O83=0,P83=0),""))))</f>
        <v/>
      </c>
      <c r="S83" s="145"/>
    </row>
    <row r="84" spans="1:118" s="373" customFormat="1" ht="30.75" customHeight="1" x14ac:dyDescent="0.2">
      <c r="A84" s="145"/>
      <c r="B84" s="5"/>
      <c r="C84" s="5"/>
      <c r="D84" s="5"/>
      <c r="E84" s="5"/>
      <c r="F84" s="5"/>
      <c r="G84" s="5"/>
      <c r="H84" s="5"/>
      <c r="I84" s="5"/>
      <c r="J84" s="5"/>
      <c r="K84" s="5"/>
      <c r="L84" s="5"/>
      <c r="M84" s="5"/>
      <c r="N84" s="5"/>
      <c r="O84" s="5"/>
      <c r="P84" s="5"/>
      <c r="Q84" s="5"/>
      <c r="R84" s="5"/>
      <c r="S84" s="145"/>
      <c r="T84" s="5"/>
    </row>
    <row r="85" spans="1:118" s="373" customFormat="1" ht="30.75" customHeight="1" x14ac:dyDescent="0.2">
      <c r="A85" s="145"/>
      <c r="B85" s="5"/>
      <c r="C85" s="5"/>
      <c r="D85" s="5"/>
      <c r="E85" s="5"/>
      <c r="F85" s="5"/>
      <c r="G85" s="5"/>
      <c r="H85" s="5"/>
      <c r="I85" s="5"/>
      <c r="J85" s="5"/>
      <c r="K85" s="5"/>
      <c r="L85" s="5"/>
      <c r="M85" s="5"/>
      <c r="N85" s="5"/>
      <c r="O85" s="5"/>
      <c r="P85" s="5"/>
      <c r="Q85" s="5"/>
      <c r="R85" s="5"/>
      <c r="S85" s="145"/>
    </row>
    <row r="86" spans="1:118" s="373" customFormat="1" ht="33.6" customHeight="1" x14ac:dyDescent="0.2">
      <c r="A86" s="145"/>
      <c r="B86" s="5"/>
      <c r="C86" s="5"/>
      <c r="D86" s="5"/>
      <c r="E86" s="5"/>
      <c r="F86" s="5"/>
      <c r="G86" s="5"/>
      <c r="H86" s="5"/>
      <c r="I86" s="5"/>
      <c r="J86" s="5"/>
      <c r="K86" s="5"/>
      <c r="L86" s="5"/>
      <c r="M86" s="5"/>
      <c r="N86" s="5"/>
      <c r="O86" s="5"/>
      <c r="P86" s="5"/>
      <c r="Q86" s="5"/>
      <c r="R86" s="5"/>
      <c r="S86" s="5"/>
    </row>
    <row r="87" spans="1:118" s="373" customFormat="1" ht="32.450000000000003" customHeight="1" x14ac:dyDescent="0.2">
      <c r="A87" s="145"/>
      <c r="B87" s="5"/>
      <c r="C87" s="5"/>
      <c r="D87" s="5"/>
      <c r="E87" s="5"/>
      <c r="F87" s="5"/>
      <c r="G87" s="5"/>
      <c r="H87" s="5"/>
      <c r="I87" s="5"/>
      <c r="J87" s="5"/>
      <c r="K87" s="5"/>
      <c r="L87" s="5"/>
      <c r="M87" s="5"/>
      <c r="N87" s="5"/>
      <c r="O87" s="5"/>
      <c r="P87" s="5"/>
      <c r="Q87" s="5"/>
      <c r="R87" s="5"/>
      <c r="S87" s="5"/>
    </row>
    <row r="88" spans="1:118" ht="32.450000000000003" customHeight="1" x14ac:dyDescent="0.25">
      <c r="N88" s="5"/>
      <c r="O88" s="5"/>
      <c r="P88" s="5"/>
      <c r="Q88" s="5"/>
      <c r="S88" s="3">
        <v>7</v>
      </c>
      <c r="T88" s="373"/>
    </row>
    <row r="89" spans="1:118" ht="49.5" customHeight="1" x14ac:dyDescent="0.2">
      <c r="N89" s="5"/>
      <c r="O89" s="5"/>
      <c r="P89" s="5"/>
      <c r="Q89" s="5"/>
      <c r="S89" s="145" t="s">
        <v>24</v>
      </c>
      <c r="T89" s="373"/>
    </row>
    <row r="90" spans="1:118" ht="16.5" hidden="1" customHeight="1" x14ac:dyDescent="0.2">
      <c r="N90" s="5"/>
      <c r="O90" s="5"/>
      <c r="P90" s="5"/>
      <c r="Q90" s="5"/>
      <c r="S90" s="373"/>
    </row>
    <row r="91" spans="1:118" s="373" customFormat="1" ht="16.5" hidden="1" customHeight="1" x14ac:dyDescent="0.2">
      <c r="A91" s="145"/>
      <c r="B91" s="5"/>
      <c r="C91" s="5"/>
      <c r="D91" s="5"/>
      <c r="E91" s="5"/>
      <c r="F91" s="5"/>
      <c r="G91" s="5"/>
      <c r="H91" s="5"/>
      <c r="I91" s="5"/>
      <c r="J91" s="5"/>
      <c r="K91" s="5"/>
      <c r="L91" s="5"/>
      <c r="M91" s="5"/>
      <c r="N91" s="5"/>
      <c r="O91" s="5"/>
      <c r="P91" s="5"/>
      <c r="Q91" s="5"/>
      <c r="R91" s="5"/>
      <c r="S91" s="5"/>
      <c r="T91" s="5"/>
    </row>
    <row r="92" spans="1:118" ht="16.5" hidden="1" customHeight="1" x14ac:dyDescent="0.2">
      <c r="N92" s="5"/>
      <c r="O92" s="5"/>
      <c r="P92" s="5"/>
      <c r="Q92" s="5"/>
      <c r="T92" s="373"/>
      <c r="U92" s="373"/>
      <c r="V92" s="373"/>
      <c r="W92" s="373"/>
      <c r="X92" s="373"/>
      <c r="Y92" s="373"/>
      <c r="Z92" s="373"/>
      <c r="AA92" s="373"/>
      <c r="AB92" s="373"/>
      <c r="AC92" s="373"/>
      <c r="AD92" s="373"/>
      <c r="AE92" s="373"/>
      <c r="AF92" s="373"/>
      <c r="AG92" s="373"/>
      <c r="AH92" s="373"/>
      <c r="AI92" s="373"/>
      <c r="AJ92" s="373"/>
      <c r="AK92" s="373"/>
      <c r="AL92" s="373"/>
      <c r="AM92" s="373"/>
      <c r="AN92" s="373"/>
      <c r="AO92" s="373"/>
      <c r="AP92" s="373"/>
      <c r="AQ92" s="373"/>
      <c r="AR92" s="373"/>
      <c r="AS92" s="373"/>
      <c r="AT92" s="373"/>
      <c r="AU92" s="373"/>
      <c r="AV92" s="373"/>
      <c r="AW92" s="373"/>
      <c r="AX92" s="373"/>
      <c r="AY92" s="373"/>
      <c r="AZ92" s="373"/>
      <c r="BA92" s="373"/>
      <c r="BB92" s="373"/>
      <c r="BC92" s="373"/>
      <c r="BD92" s="373"/>
      <c r="BE92" s="373"/>
      <c r="BF92" s="373"/>
      <c r="BG92" s="373"/>
      <c r="BH92" s="373"/>
      <c r="BI92" s="373"/>
      <c r="BJ92" s="373"/>
      <c r="BK92" s="373"/>
      <c r="BL92" s="373"/>
      <c r="BM92" s="373"/>
      <c r="BN92" s="373"/>
      <c r="BO92" s="373"/>
      <c r="BP92" s="373"/>
      <c r="BQ92" s="373"/>
      <c r="BR92" s="373"/>
      <c r="BS92" s="373"/>
      <c r="BT92" s="373"/>
      <c r="BU92" s="373"/>
      <c r="BV92" s="373"/>
      <c r="BW92" s="373"/>
      <c r="BX92" s="373"/>
      <c r="BY92" s="373"/>
      <c r="BZ92" s="373"/>
      <c r="CA92" s="373"/>
      <c r="CB92" s="373"/>
      <c r="CC92" s="373"/>
      <c r="CD92" s="373"/>
      <c r="CE92" s="373"/>
      <c r="CF92" s="373"/>
      <c r="CG92" s="373"/>
      <c r="CH92" s="373"/>
      <c r="CI92" s="373"/>
      <c r="CJ92" s="373"/>
      <c r="CK92" s="373"/>
      <c r="CL92" s="373"/>
      <c r="CM92" s="373"/>
      <c r="CN92" s="373"/>
      <c r="CO92" s="373"/>
      <c r="CP92" s="373"/>
      <c r="CQ92" s="373"/>
      <c r="CR92" s="373"/>
      <c r="CS92" s="373"/>
      <c r="CT92" s="373"/>
      <c r="CU92" s="373"/>
      <c r="CV92" s="373"/>
      <c r="CW92" s="373"/>
      <c r="CX92" s="373"/>
      <c r="CY92" s="373"/>
      <c r="CZ92" s="373"/>
      <c r="DA92" s="373"/>
      <c r="DB92" s="373"/>
      <c r="DC92" s="373"/>
      <c r="DD92" s="373"/>
      <c r="DE92" s="373"/>
      <c r="DF92" s="373"/>
      <c r="DG92" s="373"/>
      <c r="DH92" s="373"/>
      <c r="DI92" s="373"/>
      <c r="DJ92" s="373"/>
      <c r="DK92" s="373"/>
      <c r="DL92" s="373"/>
      <c r="DM92" s="373"/>
      <c r="DN92" s="373"/>
    </row>
    <row r="93" spans="1:118" s="373" customFormat="1" ht="16.5" hidden="1" customHeight="1" x14ac:dyDescent="0.2">
      <c r="A93" s="145"/>
      <c r="B93" s="5"/>
      <c r="C93" s="5"/>
      <c r="D93" s="5"/>
      <c r="E93" s="5"/>
      <c r="F93" s="5"/>
      <c r="G93" s="5"/>
      <c r="H93" s="5"/>
      <c r="I93" s="5"/>
      <c r="J93" s="5"/>
      <c r="K93" s="5"/>
      <c r="L93" s="5"/>
      <c r="M93" s="5"/>
      <c r="N93" s="5"/>
      <c r="O93" s="5"/>
      <c r="P93" s="5"/>
      <c r="Q93" s="5"/>
      <c r="R93" s="5"/>
      <c r="S93" s="5"/>
    </row>
    <row r="94" spans="1:118" s="373" customFormat="1" ht="30" customHeight="1" x14ac:dyDescent="0.2">
      <c r="A94" s="145"/>
      <c r="B94" s="5"/>
      <c r="C94" s="5"/>
      <c r="D94" s="5"/>
      <c r="E94" s="5"/>
      <c r="F94" s="5"/>
      <c r="G94" s="5"/>
      <c r="H94" s="5"/>
      <c r="I94" s="5"/>
      <c r="J94" s="5"/>
      <c r="K94" s="5"/>
      <c r="L94" s="5"/>
      <c r="M94" s="5"/>
      <c r="N94" s="5"/>
      <c r="O94" s="5"/>
      <c r="P94" s="5"/>
      <c r="Q94" s="5"/>
      <c r="R94" s="5"/>
      <c r="S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row>
    <row r="95" spans="1:118" s="373" customFormat="1" ht="24" customHeight="1" x14ac:dyDescent="0.2">
      <c r="A95" s="145"/>
      <c r="B95" s="5"/>
      <c r="C95" s="5"/>
      <c r="D95" s="5"/>
      <c r="E95" s="5"/>
      <c r="F95" s="5"/>
      <c r="G95" s="5"/>
      <c r="H95" s="5"/>
      <c r="I95" s="5"/>
      <c r="J95" s="5"/>
      <c r="K95" s="5"/>
      <c r="L95" s="5"/>
      <c r="M95" s="5"/>
      <c r="N95" s="5"/>
      <c r="O95" s="5"/>
      <c r="P95" s="5"/>
      <c r="Q95" s="5"/>
      <c r="R95" s="5"/>
      <c r="S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row>
    <row r="96" spans="1:118" ht="32.450000000000003" customHeight="1" x14ac:dyDescent="0.2">
      <c r="N96" s="5"/>
      <c r="O96" s="5"/>
      <c r="P96" s="5"/>
      <c r="Q96" s="5"/>
    </row>
    <row r="97" spans="1:20" ht="49.5" customHeight="1" x14ac:dyDescent="0.2">
      <c r="N97" s="5"/>
      <c r="O97" s="5"/>
      <c r="P97" s="5"/>
      <c r="Q97" s="5"/>
    </row>
    <row r="98" spans="1:20" ht="36.950000000000003" customHeight="1" x14ac:dyDescent="0.2">
      <c r="N98" s="5"/>
      <c r="O98" s="5"/>
      <c r="P98" s="5"/>
      <c r="Q98" s="5"/>
    </row>
    <row r="99" spans="1:20" ht="36.950000000000003" customHeight="1" x14ac:dyDescent="0.2">
      <c r="N99" s="5"/>
      <c r="O99" s="5"/>
      <c r="P99" s="5"/>
      <c r="Q99" s="5"/>
    </row>
    <row r="100" spans="1:20" ht="37.35" customHeight="1" x14ac:dyDescent="0.2">
      <c r="N100" s="5"/>
      <c r="O100" s="5"/>
      <c r="P100" s="5"/>
      <c r="Q100" s="5"/>
    </row>
    <row r="101" spans="1:20" ht="86.45" customHeight="1" x14ac:dyDescent="0.2">
      <c r="N101" s="5"/>
      <c r="O101" s="5"/>
      <c r="P101" s="5"/>
      <c r="Q101" s="5"/>
    </row>
    <row r="102" spans="1:20" ht="18.75" hidden="1" customHeight="1" x14ac:dyDescent="0.2">
      <c r="N102" s="5"/>
      <c r="O102" s="5"/>
      <c r="P102" s="5"/>
      <c r="Q102" s="5"/>
    </row>
    <row r="103" spans="1:20" ht="22.5" hidden="1" customHeight="1" x14ac:dyDescent="0.2">
      <c r="N103" s="5"/>
      <c r="O103" s="5"/>
      <c r="P103" s="5"/>
      <c r="Q103" s="5"/>
    </row>
    <row r="104" spans="1:20" ht="20.100000000000001" hidden="1" customHeight="1" x14ac:dyDescent="0.2">
      <c r="N104" s="5"/>
      <c r="O104" s="5"/>
      <c r="P104" s="5"/>
      <c r="Q104" s="5"/>
    </row>
    <row r="105" spans="1:20" s="373" customFormat="1" ht="23.1" hidden="1" customHeight="1" x14ac:dyDescent="0.2">
      <c r="A105" s="145"/>
      <c r="B105" s="5"/>
      <c r="C105" s="5"/>
      <c r="D105" s="5"/>
      <c r="E105" s="5"/>
      <c r="F105" s="5"/>
      <c r="G105" s="5"/>
      <c r="H105" s="5"/>
      <c r="I105" s="5"/>
      <c r="J105" s="5"/>
      <c r="K105" s="5"/>
      <c r="L105" s="5"/>
      <c r="M105" s="5"/>
      <c r="N105" s="5"/>
      <c r="O105" s="5"/>
      <c r="P105" s="5"/>
      <c r="Q105" s="5"/>
      <c r="R105" s="5"/>
      <c r="S105" s="5"/>
      <c r="T105" s="5"/>
    </row>
    <row r="106" spans="1:20" ht="28.5" customHeight="1" x14ac:dyDescent="0.2">
      <c r="N106" s="5"/>
      <c r="O106" s="5"/>
      <c r="P106" s="5"/>
      <c r="Q106" s="5"/>
      <c r="T106" s="373"/>
    </row>
    <row r="107" spans="1:20" x14ac:dyDescent="0.2">
      <c r="N107" s="5"/>
      <c r="O107" s="5"/>
      <c r="P107" s="5"/>
      <c r="Q107" s="5"/>
    </row>
    <row r="108" spans="1:20" x14ac:dyDescent="0.2">
      <c r="N108" s="5"/>
      <c r="O108" s="5"/>
      <c r="P108" s="5"/>
      <c r="Q108" s="5"/>
    </row>
    <row r="109" spans="1:20" x14ac:dyDescent="0.2">
      <c r="N109" s="5"/>
      <c r="O109" s="5"/>
      <c r="P109" s="5"/>
      <c r="Q109" s="5"/>
    </row>
    <row r="110" spans="1:20" x14ac:dyDescent="0.2">
      <c r="N110" s="5"/>
      <c r="O110" s="5"/>
      <c r="P110" s="5"/>
      <c r="Q110" s="5"/>
    </row>
    <row r="111" spans="1:20" x14ac:dyDescent="0.2">
      <c r="N111" s="5"/>
      <c r="O111" s="5"/>
      <c r="P111" s="5"/>
      <c r="Q111" s="5"/>
    </row>
    <row r="112" spans="1:20" x14ac:dyDescent="0.2">
      <c r="N112" s="5"/>
      <c r="O112" s="5"/>
      <c r="P112" s="5"/>
      <c r="Q112" s="5"/>
    </row>
    <row r="113" spans="14:17" x14ac:dyDescent="0.2">
      <c r="N113" s="5"/>
      <c r="O113" s="5"/>
      <c r="P113" s="5"/>
      <c r="Q113" s="5"/>
    </row>
    <row r="114" spans="14:17" x14ac:dyDescent="0.2">
      <c r="N114" s="5"/>
      <c r="O114" s="5"/>
      <c r="P114" s="5"/>
      <c r="Q114" s="5"/>
    </row>
    <row r="115" spans="14:17" x14ac:dyDescent="0.2">
      <c r="N115" s="5"/>
      <c r="O115" s="5"/>
      <c r="P115" s="5"/>
      <c r="Q115" s="5"/>
    </row>
    <row r="116" spans="14:17" x14ac:dyDescent="0.2">
      <c r="N116" s="5"/>
      <c r="O116" s="5"/>
      <c r="P116" s="5"/>
      <c r="Q116" s="5"/>
    </row>
  </sheetData>
  <sheetProtection formatColumns="0" formatRows="0" selectLockedCells="1"/>
  <mergeCells count="80">
    <mergeCell ref="B60:M60"/>
    <mergeCell ref="B56:M56"/>
    <mergeCell ref="B83:P83"/>
    <mergeCell ref="B76:M76"/>
    <mergeCell ref="B78:M78"/>
    <mergeCell ref="B77:M77"/>
    <mergeCell ref="B75:M75"/>
    <mergeCell ref="B81:M81"/>
    <mergeCell ref="B64:M64"/>
    <mergeCell ref="B66:P66"/>
    <mergeCell ref="B67:M67"/>
    <mergeCell ref="B72:M72"/>
    <mergeCell ref="B74:P74"/>
    <mergeCell ref="B68:M68"/>
    <mergeCell ref="B69:M69"/>
    <mergeCell ref="B8:M8"/>
    <mergeCell ref="B4:G4"/>
    <mergeCell ref="B61:M61"/>
    <mergeCell ref="B53:M53"/>
    <mergeCell ref="B59:M59"/>
    <mergeCell ref="B52:P52"/>
    <mergeCell ref="B36:M36"/>
    <mergeCell ref="B39:M39"/>
    <mergeCell ref="B41:M41"/>
    <mergeCell ref="B42:M42"/>
    <mergeCell ref="B43:M43"/>
    <mergeCell ref="B46:M46"/>
    <mergeCell ref="B47:M47"/>
    <mergeCell ref="B50:M50"/>
    <mergeCell ref="B57:M57"/>
    <mergeCell ref="B58:M58"/>
    <mergeCell ref="B22:M22"/>
    <mergeCell ref="B25:M25"/>
    <mergeCell ref="B54:M54"/>
    <mergeCell ref="B55:M55"/>
    <mergeCell ref="D1:E1"/>
    <mergeCell ref="D2:E2"/>
    <mergeCell ref="G2:H2"/>
    <mergeCell ref="L2:M2"/>
    <mergeCell ref="B3:G3"/>
    <mergeCell ref="I3:J3"/>
    <mergeCell ref="L3:P3"/>
    <mergeCell ref="B6:D6"/>
    <mergeCell ref="F6:H6"/>
    <mergeCell ref="J6:K6"/>
    <mergeCell ref="M6:P6"/>
    <mergeCell ref="B7:P7"/>
    <mergeCell ref="B19:M19"/>
    <mergeCell ref="B9:M9"/>
    <mergeCell ref="B10:M10"/>
    <mergeCell ref="B11:M11"/>
    <mergeCell ref="B12:M12"/>
    <mergeCell ref="B13:M13"/>
    <mergeCell ref="B14:M14"/>
    <mergeCell ref="B15:M15"/>
    <mergeCell ref="B16:M16"/>
    <mergeCell ref="B17:M17"/>
    <mergeCell ref="B18:M18"/>
    <mergeCell ref="O4:P4"/>
    <mergeCell ref="B5:E5"/>
    <mergeCell ref="F5:H5"/>
    <mergeCell ref="J5:K5"/>
    <mergeCell ref="M5:P5"/>
    <mergeCell ref="I4:J4"/>
    <mergeCell ref="L4:M4"/>
    <mergeCell ref="B44:M44"/>
    <mergeCell ref="B45:M45"/>
    <mergeCell ref="B40:M40"/>
    <mergeCell ref="B32:M32"/>
    <mergeCell ref="A37:M37"/>
    <mergeCell ref="B38:P38"/>
    <mergeCell ref="B33:M33"/>
    <mergeCell ref="B23:N23"/>
    <mergeCell ref="B24:P24"/>
    <mergeCell ref="B28:M28"/>
    <mergeCell ref="B29:M29"/>
    <mergeCell ref="B31:M31"/>
    <mergeCell ref="B30:M30"/>
    <mergeCell ref="B26:M26"/>
    <mergeCell ref="B27:M27"/>
  </mergeCells>
  <pageMargins left="0.24" right="0.25" top="1.2" bottom="0.63" header="0.38" footer="0.25"/>
  <pageSetup scale="89" fitToHeight="0" orientation="portrait" r:id="rId1"/>
  <headerFooter alignWithMargins="0">
    <oddHeader>&amp;C&amp;"Elephant,Italic"&amp;14Confidential QI Report&amp;"Arial,Bold"&amp;10
San Diego County Mental Health Plan
&amp;"Arial,Regular"Behavioral Health Services
Fiscal Year 22-23</oddHeader>
    <oddFooter>&amp;L&amp;"Times New Roman,Regular"&amp;8FY 22-23 Medical Record Review Report - Excel - Rev. 7-1-22&amp;R&amp;P</oddFooter>
  </headerFooter>
  <rowBreaks count="2" manualBreakCount="2">
    <brk id="21" max="15" man="1"/>
    <brk id="38" max="15"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Input not available.  Pls select from drop down box." prompt="Pls select from the drop down box" xr:uid="{4151751F-DB3B-4859-9B8E-387490BBCB78}">
          <x14:formula1>
            <xm:f>Sheet2!$C$2:$C$6</xm:f>
          </x14:formula1>
          <xm:sqref>J6:K6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56</vt:i4>
      </vt:variant>
    </vt:vector>
  </HeadingPairs>
  <TitlesOfParts>
    <vt:vector size="89" baseType="lpstr">
      <vt:lpstr>Confirm Ltr </vt:lpstr>
      <vt:lpstr>Results Ltr</vt:lpstr>
      <vt:lpstr>Chart Summary</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Data</vt:lpstr>
      <vt:lpstr>MRR Summary </vt:lpstr>
      <vt:lpstr>Disallowed Claims Summary</vt:lpstr>
      <vt:lpstr>Corrected Claims Summary</vt:lpstr>
      <vt:lpstr>QIP Progress Report</vt:lpstr>
      <vt:lpstr>Pharmaceutical Review</vt:lpstr>
      <vt:lpstr>Chart Data</vt:lpstr>
      <vt:lpstr>Sheet2</vt:lpstr>
      <vt:lpstr>'Confirm Ltr '!OLE_LINK1</vt:lpstr>
      <vt:lpstr>'Results Ltr'!OLE_LINK1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'3'!Print_Area</vt:lpstr>
      <vt:lpstr>'4'!Print_Area</vt:lpstr>
      <vt:lpstr>'5'!Print_Area</vt:lpstr>
      <vt:lpstr>'6'!Print_Area</vt:lpstr>
      <vt:lpstr>'7'!Print_Area</vt:lpstr>
      <vt:lpstr>'8'!Print_Area</vt:lpstr>
      <vt:lpstr>'9'!Print_Area</vt:lpstr>
      <vt:lpstr>'Chart Summary'!Print_Area</vt:lpstr>
      <vt:lpstr>'Confirm Ltr '!Print_Area</vt:lpstr>
      <vt:lpstr>'Corrected Claims Summary'!Print_Area</vt:lpstr>
      <vt:lpstr>Data!Print_Area</vt:lpstr>
      <vt:lpstr>'Disallowed Claims Summary'!Print_Area</vt:lpstr>
      <vt:lpstr>'MRR Summary '!Print_Area</vt:lpstr>
      <vt:lpstr>'QIP Progress Report'!Print_Area</vt:lpstr>
      <vt:lpstr>'Results Ltr'!Print_Area</vt:lpstr>
      <vt:lpstr>'1'!Print_Titles</vt:lpstr>
      <vt:lpstr>'10'!Print_Titles</vt:lpstr>
      <vt:lpstr>'11'!Print_Titles</vt:lpstr>
      <vt:lpstr>'12'!Print_Titles</vt:lpstr>
      <vt:lpstr>'13'!Print_Titles</vt:lpstr>
      <vt:lpstr>'14'!Print_Titles</vt:lpstr>
      <vt:lpstr>'15'!Print_Titles</vt:lpstr>
      <vt:lpstr>'16'!Print_Titles</vt:lpstr>
      <vt:lpstr>'17'!Print_Titles</vt:lpstr>
      <vt:lpstr>'18'!Print_Titles</vt:lpstr>
      <vt:lpstr>'19'!Print_Titles</vt:lpstr>
      <vt:lpstr>'2'!Print_Titles</vt:lpstr>
      <vt:lpstr>'20'!Print_Titles</vt:lpstr>
      <vt:lpstr>'21'!Print_Titles</vt:lpstr>
      <vt:lpstr>'22'!Print_Titles</vt:lpstr>
      <vt:lpstr>'3'!Print_Titles</vt:lpstr>
      <vt:lpstr>'4'!Print_Titles</vt:lpstr>
      <vt:lpstr>'5'!Print_Titles</vt:lpstr>
      <vt:lpstr>'6'!Print_Titles</vt:lpstr>
      <vt:lpstr>'7'!Print_Titles</vt:lpstr>
      <vt:lpstr>'8'!Print_Titles</vt:lpstr>
      <vt:lpstr>'9'!Print_Titles</vt:lpstr>
      <vt:lpstr>Data!Print_Titles</vt:lpstr>
      <vt:lpstr>'MRR Summary '!Print_Titles</vt:lpstr>
    </vt:vector>
  </TitlesOfParts>
  <Company>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County of San Diego</dc:creator>
  <cp:lastModifiedBy>Jones, Kristi</cp:lastModifiedBy>
  <cp:lastPrinted>2022-06-23T17:30:15Z</cp:lastPrinted>
  <dcterms:created xsi:type="dcterms:W3CDTF">2004-11-08T20:03:53Z</dcterms:created>
  <dcterms:modified xsi:type="dcterms:W3CDTF">2022-07-06T15:01:54Z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